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Tomáš Holub\AppData\Local\Microsoft\Windows\INetCache\Content.Outlook\YH4PGFYB\"/>
    </mc:Choice>
  </mc:AlternateContent>
  <xr:revisionPtr revIDLastSave="0" documentId="13_ncr:1_{BE95D4D5-C4A4-4FAF-B02E-DBFD39BE0EA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Vstupní informace" sheetId="1" r:id="rId1"/>
    <sheet name="Zápis" sheetId="2" r:id="rId2"/>
    <sheet name="Seznam hráčů" sheetId="3" state="hidden" r:id="rId3"/>
    <sheet name="2. Liga" sheetId="4" state="hidden" r:id="rId4"/>
    <sheet name="All players" sheetId="5" state="hidden" r:id="rId5"/>
  </sheets>
  <definedNames>
    <definedName name="_xlnm.Print_Area" localSheetId="1">Zápis!$A$1:$AA$60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28" i="3" l="1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C9" i="2"/>
  <c r="J17" i="3"/>
  <c r="J20" i="3"/>
  <c r="J8" i="3"/>
  <c r="J21" i="3"/>
  <c r="J9" i="3"/>
  <c r="J19" i="3"/>
  <c r="J22" i="3"/>
  <c r="J13" i="3"/>
  <c r="J16" i="3"/>
  <c r="J12" i="3"/>
  <c r="J6" i="3"/>
  <c r="J11" i="3"/>
  <c r="J15" i="3"/>
  <c r="J23" i="3"/>
  <c r="J14" i="3"/>
  <c r="J7" i="3"/>
  <c r="J10" i="3"/>
  <c r="J18" i="3"/>
</calcChain>
</file>

<file path=xl/sharedStrings.xml><?xml version="1.0" encoding="utf-8"?>
<sst xmlns="http://schemas.openxmlformats.org/spreadsheetml/2006/main" count="4369" uniqueCount="629">
  <si>
    <t>Prosím zde vyberte/vyplňte políčka</t>
  </si>
  <si>
    <t>Tým 1</t>
  </si>
  <si>
    <t>HC Kabaret</t>
  </si>
  <si>
    <t>Tým 2</t>
  </si>
  <si>
    <t>HC Semtamťuk</t>
  </si>
  <si>
    <t>Datum</t>
  </si>
  <si>
    <t>6.2.2022</t>
  </si>
  <si>
    <t>Místo</t>
  </si>
  <si>
    <t>Zimní Stadion Benešov</t>
  </si>
  <si>
    <t>č. zápasu</t>
  </si>
  <si>
    <t>Tisk proveďte ze záložky Zápis - níže</t>
  </si>
  <si>
    <t>Je možné že si bude nutné nastavit tiskové okraje tak aby se vše vešlo na jednu A4</t>
  </si>
  <si>
    <t>BNHLH Cup</t>
  </si>
  <si>
    <t>:</t>
  </si>
  <si>
    <t>Arena:</t>
  </si>
  <si>
    <t>Datum a čas:</t>
  </si>
  <si>
    <t>č. záp</t>
  </si>
  <si>
    <t>Fáze</t>
  </si>
  <si>
    <t>Tř.</t>
  </si>
  <si>
    <t>Čas</t>
  </si>
  <si>
    <t>Gól/Trest</t>
  </si>
  <si>
    <t>Stav/důvod</t>
  </si>
  <si>
    <t>Háč</t>
  </si>
  <si>
    <t>1. as.</t>
  </si>
  <si>
    <t>2. as</t>
  </si>
  <si>
    <t># v zápase</t>
  </si>
  <si>
    <t># z centrály</t>
  </si>
  <si>
    <t>Jméno hráče</t>
  </si>
  <si>
    <t>Brankář</t>
  </si>
  <si>
    <t>Kapitán</t>
  </si>
  <si>
    <t>Hvězda</t>
  </si>
  <si>
    <t>Tým</t>
  </si>
  <si>
    <t>Jméno</t>
  </si>
  <si>
    <t>GP</t>
  </si>
  <si>
    <t>#</t>
  </si>
  <si>
    <t>HC Benešov 70ers</t>
  </si>
  <si>
    <t>David Sosnovec</t>
  </si>
  <si>
    <t>Ondřej Lukáč</t>
  </si>
  <si>
    <t>Jiří Slanec</t>
  </si>
  <si>
    <t>Miloslav Pivoňka</t>
  </si>
  <si>
    <t>Jan Horáček</t>
  </si>
  <si>
    <t>Jakub Pazourek</t>
  </si>
  <si>
    <t>Tomáš Horáček</t>
  </si>
  <si>
    <t>Stanislav Sosnovec</t>
  </si>
  <si>
    <t>Lukáš Rataj</t>
  </si>
  <si>
    <t>Pavel Stibůrek</t>
  </si>
  <si>
    <t>Daniel Svoboda</t>
  </si>
  <si>
    <t>Jakub Šachl</t>
  </si>
  <si>
    <t>Roman Hrubý</t>
  </si>
  <si>
    <t>Pavel Pivoňka</t>
  </si>
  <si>
    <t>Martin Hořejší</t>
  </si>
  <si>
    <t>Pavel Malypetr</t>
  </si>
  <si>
    <t>HC Farma Velké Popovice</t>
  </si>
  <si>
    <t>Štěpán Štěpánek</t>
  </si>
  <si>
    <t>Václav Zahradník</t>
  </si>
  <si>
    <t>Zdeněk Forejt</t>
  </si>
  <si>
    <t>Vojtěch Ryjáček</t>
  </si>
  <si>
    <t>Jaroslav Švehla</t>
  </si>
  <si>
    <t>Petr Slanina</t>
  </si>
  <si>
    <t>Jan Stoch</t>
  </si>
  <si>
    <t>Jan Benda</t>
  </si>
  <si>
    <t>Michal Kučera</t>
  </si>
  <si>
    <t>Libor Šticha</t>
  </si>
  <si>
    <t>Josef Kapal</t>
  </si>
  <si>
    <t>Jan Kučera</t>
  </si>
  <si>
    <t>Tomáš Hanibal</t>
  </si>
  <si>
    <t>Martin Bejda</t>
  </si>
  <si>
    <t>Václav Klabík</t>
  </si>
  <si>
    <t>Tomáš Nováček</t>
  </si>
  <si>
    <t>Libor Šticha ml.</t>
  </si>
  <si>
    <t>Stanislav Vajshajpl</t>
  </si>
  <si>
    <t>HC Miličín</t>
  </si>
  <si>
    <t>Jiří Beran</t>
  </si>
  <si>
    <t>Milan Novotný</t>
  </si>
  <si>
    <t>Jiří Matoušek</t>
  </si>
  <si>
    <t>Pavel Beran</t>
  </si>
  <si>
    <t>Jaroslav Pán</t>
  </si>
  <si>
    <t>David Červenka</t>
  </si>
  <si>
    <t>Jiří Částka</t>
  </si>
  <si>
    <t>Tomáš Homola</t>
  </si>
  <si>
    <t>Tomáš Doskočil</t>
  </si>
  <si>
    <t>Jaroslav Jiruška</t>
  </si>
  <si>
    <t>Pavel Pečenka</t>
  </si>
  <si>
    <t>Václav Vobrátil</t>
  </si>
  <si>
    <t>Stanislav Červenka</t>
  </si>
  <si>
    <t>Jiří Koreš</t>
  </si>
  <si>
    <t>František Spěvák</t>
  </si>
  <si>
    <t>HC OLBRAMOVICE B</t>
  </si>
  <si>
    <t>Pavel Dvořák</t>
  </si>
  <si>
    <t>Radek Kutiš</t>
  </si>
  <si>
    <t>Jiří Novotný</t>
  </si>
  <si>
    <t>Aleš Říha</t>
  </si>
  <si>
    <t>Vladimír Kuchár</t>
  </si>
  <si>
    <t>Robert Horák</t>
  </si>
  <si>
    <t>Pavel Blažek</t>
  </si>
  <si>
    <t>Jan Douša</t>
  </si>
  <si>
    <t>Zdeněk Tůma</t>
  </si>
  <si>
    <t>Lukáš Kohoutek</t>
  </si>
  <si>
    <t>Ondřej Fanta</t>
  </si>
  <si>
    <t>Martin Hřebec</t>
  </si>
  <si>
    <t>Blahoslav Němeček</t>
  </si>
  <si>
    <t>Tomáš Brokeš</t>
  </si>
  <si>
    <t>Petr Kladiva</t>
  </si>
  <si>
    <t>HC OLBRAMOVICE A</t>
  </si>
  <si>
    <t>Jiří Vošahlík</t>
  </si>
  <si>
    <t>Zdeněk Bláha</t>
  </si>
  <si>
    <t>Václav Kladiva</t>
  </si>
  <si>
    <t>Petr Votruba</t>
  </si>
  <si>
    <t>Pavel Bartůšek</t>
  </si>
  <si>
    <t>Luboš Hovorka</t>
  </si>
  <si>
    <t>Lukáš Kaňka</t>
  </si>
  <si>
    <t>Tomáš Hynek</t>
  </si>
  <si>
    <t>Vladilav Horálek</t>
  </si>
  <si>
    <t>Dalibor Šmicr</t>
  </si>
  <si>
    <t>Josef Jonáš</t>
  </si>
  <si>
    <t>Tomáš Zach</t>
  </si>
  <si>
    <t>Libor Hybš</t>
  </si>
  <si>
    <t>Bohuslav Kaňka</t>
  </si>
  <si>
    <t>Miroslav Fris</t>
  </si>
  <si>
    <t>Miloslav Krch</t>
  </si>
  <si>
    <t>Jaroslav Jedlan</t>
  </si>
  <si>
    <t>HC Průhonice</t>
  </si>
  <si>
    <t>Jan Beneš</t>
  </si>
  <si>
    <t>Lukáš Hlubuček</t>
  </si>
  <si>
    <t>Ladislav Vaško</t>
  </si>
  <si>
    <t>Jan Kolbaba</t>
  </si>
  <si>
    <t>Petr Kopřiva</t>
  </si>
  <si>
    <t>Martin Suk</t>
  </si>
  <si>
    <t>Jan Antoš</t>
  </si>
  <si>
    <t>Antonín Diviš</t>
  </si>
  <si>
    <t>Josef Růžek</t>
  </si>
  <si>
    <t>Zbyšek Šafránek</t>
  </si>
  <si>
    <t>Pavel Kopřiva</t>
  </si>
  <si>
    <t>Martin Marko</t>
  </si>
  <si>
    <t>Pavel Birner</t>
  </si>
  <si>
    <t>Jan Vítek</t>
  </si>
  <si>
    <t>Jan Knap</t>
  </si>
  <si>
    <t>Lukáš Seidl</t>
  </si>
  <si>
    <t>HC Pyšely</t>
  </si>
  <si>
    <t>Jan Lukšan</t>
  </si>
  <si>
    <t>Jakub Hlinka</t>
  </si>
  <si>
    <t>Martin Micek</t>
  </si>
  <si>
    <t>Michal Hlaváček</t>
  </si>
  <si>
    <t>Pavel Kučera</t>
  </si>
  <si>
    <t>Petr Havel</t>
  </si>
  <si>
    <t>Jan Švejnoha</t>
  </si>
  <si>
    <t>Libor Studnička</t>
  </si>
  <si>
    <t>Josef Kaňka</t>
  </si>
  <si>
    <t>Jan Jirko</t>
  </si>
  <si>
    <t>Jiří Vyhnal</t>
  </si>
  <si>
    <t>Daniel Vaculík</t>
  </si>
  <si>
    <t>Josef Karas</t>
  </si>
  <si>
    <t>Robert Kos</t>
  </si>
  <si>
    <t>Jakub Zelenka</t>
  </si>
  <si>
    <t>Honza Mokrý</t>
  </si>
  <si>
    <t>Tomáš Chochola</t>
  </si>
  <si>
    <t>Pavel Švarc</t>
  </si>
  <si>
    <t>Petr Husák</t>
  </si>
  <si>
    <t>Jan Říha</t>
  </si>
  <si>
    <t>Martin  Šír</t>
  </si>
  <si>
    <t>Sokol Senohraby</t>
  </si>
  <si>
    <t>Petr Švancar</t>
  </si>
  <si>
    <t>David Hanzl</t>
  </si>
  <si>
    <t>Josef Švancar</t>
  </si>
  <si>
    <t>Václav Podaný</t>
  </si>
  <si>
    <t>Pavel Novák</t>
  </si>
  <si>
    <t>Tomáš Vondrák</t>
  </si>
  <si>
    <t>Tomáš Tlamicha</t>
  </si>
  <si>
    <t>Petr Hanzl</t>
  </si>
  <si>
    <t>František Sládek</t>
  </si>
  <si>
    <t>Petr Písek</t>
  </si>
  <si>
    <t>Karel Šenbauer</t>
  </si>
  <si>
    <t>Martin Žižka</t>
  </si>
  <si>
    <t>Bohuslav Vovsik</t>
  </si>
  <si>
    <t>Jiří Kahoun</t>
  </si>
  <si>
    <t>Zdeněk Hájek</t>
  </si>
  <si>
    <t>Aleš Tlamicha</t>
  </si>
  <si>
    <t>AGRO Přestavlky</t>
  </si>
  <si>
    <t>Zdeněk Žížala</t>
  </si>
  <si>
    <t>Jiří Pantoflíček</t>
  </si>
  <si>
    <t>Jan Tuček</t>
  </si>
  <si>
    <t>Petr Pantoflíček st.</t>
  </si>
  <si>
    <t>Milan Vejmelka</t>
  </si>
  <si>
    <t>David Znamenáček</t>
  </si>
  <si>
    <t>Stanislav Oudrán</t>
  </si>
  <si>
    <t>Petr Pantoflíček ml.</t>
  </si>
  <si>
    <t>Michal Kořánek</t>
  </si>
  <si>
    <t>Josef Brambora</t>
  </si>
  <si>
    <t>Karel Brázda</t>
  </si>
  <si>
    <t>Vlastimil Platil</t>
  </si>
  <si>
    <t>Jiří Zach ml.</t>
  </si>
  <si>
    <t>Martin Kaprálek</t>
  </si>
  <si>
    <t>Jan Zach</t>
  </si>
  <si>
    <t>Vladimír Šenk</t>
  </si>
  <si>
    <t>Jiří Kamarýt</t>
  </si>
  <si>
    <t>Jiří Zach st.</t>
  </si>
  <si>
    <t>Vladimír Kalivoda</t>
  </si>
  <si>
    <t>FIRE DEAMONS</t>
  </si>
  <si>
    <t>Tomáš Erlich</t>
  </si>
  <si>
    <t>Jakub Ďurďa</t>
  </si>
  <si>
    <t>Milan Valenta</t>
  </si>
  <si>
    <t>Petr Doležal</t>
  </si>
  <si>
    <t>Martin Šafařík</t>
  </si>
  <si>
    <t>Zdeněk Beneš</t>
  </si>
  <si>
    <t>Martin Vávra</t>
  </si>
  <si>
    <t>Jaroslav Skobla</t>
  </si>
  <si>
    <t>Lukáš Cikánek</t>
  </si>
  <si>
    <t>Jan Zachař</t>
  </si>
  <si>
    <t>Martin Řezáč</t>
  </si>
  <si>
    <t>Martin Kulhavý</t>
  </si>
  <si>
    <t>Jakub Maurenc</t>
  </si>
  <si>
    <t>Petr Morávek</t>
  </si>
  <si>
    <t>Martin Medřický</t>
  </si>
  <si>
    <t>Zdeněk Šarbach</t>
  </si>
  <si>
    <t>Daniel Mareš</t>
  </si>
  <si>
    <t>Martin Mánek</t>
  </si>
  <si>
    <t>Martin Bezouška</t>
  </si>
  <si>
    <t>Janovský Jaroslav</t>
  </si>
  <si>
    <t>Roman Císař</t>
  </si>
  <si>
    <t>Jiří Barták</t>
  </si>
  <si>
    <t>HC Bystřice</t>
  </si>
  <si>
    <t>Pavel Šobra</t>
  </si>
  <si>
    <t>Ondřej Novotný</t>
  </si>
  <si>
    <t>Václav Zárybnický</t>
  </si>
  <si>
    <t>Petr Macek</t>
  </si>
  <si>
    <t>Aleš Bindl</t>
  </si>
  <si>
    <t>Jan Prášil</t>
  </si>
  <si>
    <t>Stanislav Škvor</t>
  </si>
  <si>
    <t>Pepa Mareš</t>
  </si>
  <si>
    <t>Stanislav Brabenec</t>
  </si>
  <si>
    <t>Lukáš Hnátek</t>
  </si>
  <si>
    <t>Martin Vilímek</t>
  </si>
  <si>
    <t>Luděk Říha</t>
  </si>
  <si>
    <t>Martin Kolář</t>
  </si>
  <si>
    <t>Michal Švarc</t>
  </si>
  <si>
    <t>Ivan Bartůšek</t>
  </si>
  <si>
    <t>Dominik Bartůšek</t>
  </si>
  <si>
    <t>HC AGAVE</t>
  </si>
  <si>
    <t>Jakub Kočí</t>
  </si>
  <si>
    <t>Milan Macháček</t>
  </si>
  <si>
    <t>Michal Vojtíšek</t>
  </si>
  <si>
    <t>Tomáš Macháček</t>
  </si>
  <si>
    <t>Martin Sadílek</t>
  </si>
  <si>
    <t>Filip Jiroušek</t>
  </si>
  <si>
    <t>Josef Cacák</t>
  </si>
  <si>
    <t>Jaroslav Němec</t>
  </si>
  <si>
    <t>Ondřej Liška</t>
  </si>
  <si>
    <t>Petr Dvořák</t>
  </si>
  <si>
    <t>Luboš Heřman</t>
  </si>
  <si>
    <t>Tomáš Kříva</t>
  </si>
  <si>
    <t>Vladimír Kohout</t>
  </si>
  <si>
    <t>Martin Pikal</t>
  </si>
  <si>
    <t>Antonín Mařík</t>
  </si>
  <si>
    <t>Michal Starý</t>
  </si>
  <si>
    <t>Vladimír Rálek</t>
  </si>
  <si>
    <t>Martin Votápek</t>
  </si>
  <si>
    <t>Václav Novák</t>
  </si>
  <si>
    <t>HC Čerti Votice</t>
  </si>
  <si>
    <t>Miloš Holcner</t>
  </si>
  <si>
    <t>Urban Martin</t>
  </si>
  <si>
    <t>Radek Pohan</t>
  </si>
  <si>
    <t>Jiří Chlasták</t>
  </si>
  <si>
    <t>Evžen Kiecka</t>
  </si>
  <si>
    <t>Karel Pohan</t>
  </si>
  <si>
    <t>Jan Povolný</t>
  </si>
  <si>
    <t>Ondřej Páv</t>
  </si>
  <si>
    <t>Vít Berka</t>
  </si>
  <si>
    <t>Jiří Černovský</t>
  </si>
  <si>
    <t>Tomáš Matoušek</t>
  </si>
  <si>
    <t>Pavel Tomášek</t>
  </si>
  <si>
    <t>Miroslav Rataj</t>
  </si>
  <si>
    <t>Václav Zibner</t>
  </si>
  <si>
    <t>Radek Veselý</t>
  </si>
  <si>
    <t>Pavel Krampera</t>
  </si>
  <si>
    <t>Ondřej Hampel</t>
  </si>
  <si>
    <t>Jan Řezníček</t>
  </si>
  <si>
    <t>Michal Doležal</t>
  </si>
  <si>
    <t>Petr Stenchlák</t>
  </si>
  <si>
    <t>Lukáš Tichý</t>
  </si>
  <si>
    <t>Jiří Houf</t>
  </si>
  <si>
    <t>Rostislav Hořejší</t>
  </si>
  <si>
    <t>Petr Klouda</t>
  </si>
  <si>
    <t>Petr Mrázek</t>
  </si>
  <si>
    <t>Dušan Svoboda</t>
  </si>
  <si>
    <t>HC jELITA Struhařov</t>
  </si>
  <si>
    <t>Miroslav Petrů</t>
  </si>
  <si>
    <t>Jan Olžbut</t>
  </si>
  <si>
    <t>Vojtěch Hruša</t>
  </si>
  <si>
    <t>David Mareš</t>
  </si>
  <si>
    <t>Ladislav Dvořák</t>
  </si>
  <si>
    <t>Jakub Vyhlídka</t>
  </si>
  <si>
    <t>Martin Kajuk</t>
  </si>
  <si>
    <t>Miloslav Zoubek</t>
  </si>
  <si>
    <t>Ondřej Tykal</t>
  </si>
  <si>
    <t>Leoš Knap</t>
  </si>
  <si>
    <t>Josef Gubáni</t>
  </si>
  <si>
    <t>Miloš Barták</t>
  </si>
  <si>
    <t>Martin Mrkvica</t>
  </si>
  <si>
    <t>Martin Veselý</t>
  </si>
  <si>
    <t>Petr Kajuk</t>
  </si>
  <si>
    <t>Radek Zamrazil</t>
  </si>
  <si>
    <t>Josef Marek</t>
  </si>
  <si>
    <t>Jiří Kříž</t>
  </si>
  <si>
    <t>Lukáš Zahradník</t>
  </si>
  <si>
    <t>Jiří Tesař</t>
  </si>
  <si>
    <t>Tomáš Buriánek</t>
  </si>
  <si>
    <t>Vladimír Čapek</t>
  </si>
  <si>
    <t>Petr Noháč</t>
  </si>
  <si>
    <t>Zdeněk Gonda</t>
  </si>
  <si>
    <t>Pavel Bránský</t>
  </si>
  <si>
    <t>Josef Hrabáň</t>
  </si>
  <si>
    <t>Daniel Bránský</t>
  </si>
  <si>
    <t>Ivan Koldcsiter</t>
  </si>
  <si>
    <t>Evžen Reitschlager</t>
  </si>
  <si>
    <t>Michal Markovič</t>
  </si>
  <si>
    <t>Milan Sýkora</t>
  </si>
  <si>
    <t>Adam Dušek</t>
  </si>
  <si>
    <t>Petr Hanus</t>
  </si>
  <si>
    <t>Jan Řečinský</t>
  </si>
  <si>
    <t>Jakub Lázok</t>
  </si>
  <si>
    <t>Zdeněk Hašek</t>
  </si>
  <si>
    <t>Radek Kubeš</t>
  </si>
  <si>
    <t>Martin Slavík</t>
  </si>
  <si>
    <t>jiří Půlpán</t>
  </si>
  <si>
    <t>Lukáš Báča</t>
  </si>
  <si>
    <t>Jan Skácel</t>
  </si>
  <si>
    <t>Rejmon Marek</t>
  </si>
  <si>
    <t>Martin Šeda</t>
  </si>
  <si>
    <t>Tadeáš Salaba</t>
  </si>
  <si>
    <t>Radek Šeda</t>
  </si>
  <si>
    <t>Petr Konrad</t>
  </si>
  <si>
    <t>Jiří Holas</t>
  </si>
  <si>
    <t>David Pacovský</t>
  </si>
  <si>
    <t>Radek Ticháček</t>
  </si>
  <si>
    <t>David Kureš</t>
  </si>
  <si>
    <t>Ladislav Herda</t>
  </si>
  <si>
    <t>Michal Hejna</t>
  </si>
  <si>
    <t>Lukáš Hájek</t>
  </si>
  <si>
    <t>Sokol Bukovany</t>
  </si>
  <si>
    <t>Vojtěch Horálek</t>
  </si>
  <si>
    <t>Michal Hnětkovský</t>
  </si>
  <si>
    <t>Lukáš Janata</t>
  </si>
  <si>
    <t>Lukáš Šmogrovič</t>
  </si>
  <si>
    <t>Richard Bártl</t>
  </si>
  <si>
    <t>Miroslav Borkovec</t>
  </si>
  <si>
    <t>Milan Kopřiva</t>
  </si>
  <si>
    <t>Bedřich Pešan</t>
  </si>
  <si>
    <t>Vlastimil Háša</t>
  </si>
  <si>
    <t>Václav Horálek</t>
  </si>
  <si>
    <t>David Svoboda</t>
  </si>
  <si>
    <t>Miroslav Horníček</t>
  </si>
  <si>
    <t>Štěpán Michek</t>
  </si>
  <si>
    <t>Ondřej Doležal</t>
  </si>
  <si>
    <t>Tomáš Moravec</t>
  </si>
  <si>
    <t>W+D Benešov</t>
  </si>
  <si>
    <t>Jiří Šplíchal</t>
  </si>
  <si>
    <t>Jiří Kočí st.</t>
  </si>
  <si>
    <t>Vlastimil Novák</t>
  </si>
  <si>
    <t>Pavel Štokr</t>
  </si>
  <si>
    <t>Tomáš Truhelka</t>
  </si>
  <si>
    <t>Roman Vaněk</t>
  </si>
  <si>
    <t>Luboš Zákostelský</t>
  </si>
  <si>
    <t>Pavel Šaněk</t>
  </si>
  <si>
    <t>Stanislav Dvořák</t>
  </si>
  <si>
    <t>Jiří Kočí ml.</t>
  </si>
  <si>
    <t>Michal Páleník</t>
  </si>
  <si>
    <t>Jan Kocmata</t>
  </si>
  <si>
    <t>Pavel Závitkovský</t>
  </si>
  <si>
    <t>Arnošt Kočí</t>
  </si>
  <si>
    <t>Jaroslav Svoboda</t>
  </si>
  <si>
    <t>Jan Zákostelský</t>
  </si>
  <si>
    <t>Petr Dlabal</t>
  </si>
  <si>
    <t>Name</t>
  </si>
  <si>
    <t>Stick</t>
  </si>
  <si>
    <t>Activity Status</t>
  </si>
  <si>
    <t>Teams</t>
  </si>
  <si>
    <t>Positions</t>
  </si>
  <si>
    <t>Jerseys</t>
  </si>
  <si>
    <t>Jersey</t>
  </si>
  <si>
    <t/>
  </si>
  <si>
    <t>ACTIVE</t>
  </si>
  <si>
    <t>[object Object]</t>
  </si>
  <si>
    <t>Jan Wolf</t>
  </si>
  <si>
    <t>Tomáš Košatka</t>
  </si>
  <si>
    <t>Jakub Dušek</t>
  </si>
  <si>
    <t>Tomáš Fořt</t>
  </si>
  <si>
    <t>Jiří Doležálek</t>
  </si>
  <si>
    <t>Patrik Fischer</t>
  </si>
  <si>
    <t>Bohumil Kremz</t>
  </si>
  <si>
    <t>Roman Janovský</t>
  </si>
  <si>
    <t>Jaromír Valenta</t>
  </si>
  <si>
    <t>Roman Ondráček</t>
  </si>
  <si>
    <t>Jaroslav Vinopal</t>
  </si>
  <si>
    <t>Karel Vilímec</t>
  </si>
  <si>
    <t>Vladislav Pazdera</t>
  </si>
  <si>
    <t>Vladimír Pitel</t>
  </si>
  <si>
    <t>Jakub Kutil</t>
  </si>
  <si>
    <t>Útočník</t>
  </si>
  <si>
    <t>Jaroslav Adam</t>
  </si>
  <si>
    <t>Petr Mičola</t>
  </si>
  <si>
    <t>Jakub Ploc</t>
  </si>
  <si>
    <t>Martin Vobecký</t>
  </si>
  <si>
    <t>Martin Vylít</t>
  </si>
  <si>
    <t>Radim Vylít</t>
  </si>
  <si>
    <t>Milan Picman</t>
  </si>
  <si>
    <t>Petr Sekal</t>
  </si>
  <si>
    <t>Mário Pištora</t>
  </si>
  <si>
    <t>Tomáš Kreisman</t>
  </si>
  <si>
    <t>Marek Čeněk</t>
  </si>
  <si>
    <t>Karel Čeněk</t>
  </si>
  <si>
    <t>Vlastimil Ploc</t>
  </si>
  <si>
    <t>Barek Miroslav</t>
  </si>
  <si>
    <t>Gólman</t>
  </si>
  <si>
    <t>Obránce</t>
  </si>
  <si>
    <t>Matyáš Olmr</t>
  </si>
  <si>
    <t>Matěj Ferančík</t>
  </si>
  <si>
    <t>Milan Malknecht</t>
  </si>
  <si>
    <t>Petr Fabián</t>
  </si>
  <si>
    <t>Jan Šobíšek</t>
  </si>
  <si>
    <t>Pavel Hynek</t>
  </si>
  <si>
    <t>Marek Laš</t>
  </si>
  <si>
    <t>HC OLBRA A</t>
  </si>
  <si>
    <t>Richard Smíšek</t>
  </si>
  <si>
    <t>Jan Motyčka</t>
  </si>
  <si>
    <t>Václav Pomahač</t>
  </si>
  <si>
    <t>Tomáš Farbula</t>
  </si>
  <si>
    <t>Daniel Špidra</t>
  </si>
  <si>
    <t>Lukáš Hlavnička</t>
  </si>
  <si>
    <t>HC OLBRA B</t>
  </si>
  <si>
    <t>Roman Trčka</t>
  </si>
  <si>
    <t>Jan Brdek</t>
  </si>
  <si>
    <t>Karel Jirec</t>
  </si>
  <si>
    <t>Milan Opička</t>
  </si>
  <si>
    <t>Jan Rollo</t>
  </si>
  <si>
    <t>Jan Buriánek</t>
  </si>
  <si>
    <t>Milan Fabišík</t>
  </si>
  <si>
    <t>Jaroslav Hruška</t>
  </si>
  <si>
    <t>Pavel Tůma</t>
  </si>
  <si>
    <t>Michal Malík</t>
  </si>
  <si>
    <t>Jiří Havlík</t>
  </si>
  <si>
    <t>Tomáš Baťha</t>
  </si>
  <si>
    <t>Jakub Kachlík</t>
  </si>
  <si>
    <t>Tomáš Neuberg</t>
  </si>
  <si>
    <t>Milan Vosátka</t>
  </si>
  <si>
    <t>Jan Brýl</t>
  </si>
  <si>
    <t>Martin Žákovec</t>
  </si>
  <si>
    <t>Václav Gut</t>
  </si>
  <si>
    <t>Aleš Chod</t>
  </si>
  <si>
    <t>Tomáš Jeništa</t>
  </si>
  <si>
    <t>Otakar Cerman</t>
  </si>
  <si>
    <t>Adam Honc</t>
  </si>
  <si>
    <t>Martin Firman</t>
  </si>
  <si>
    <t>Marek Kust</t>
  </si>
  <si>
    <t>Matěj Horák</t>
  </si>
  <si>
    <t>David Lehoučka</t>
  </si>
  <si>
    <t>Petr Novák</t>
  </si>
  <si>
    <t>INACTIVE</t>
  </si>
  <si>
    <t>Miloslav Votruba</t>
  </si>
  <si>
    <t>Dominik Kratochvíl</t>
  </si>
  <si>
    <t>Radovan Noga</t>
  </si>
  <si>
    <t>Martin Zima</t>
  </si>
  <si>
    <t>Martin Kybic</t>
  </si>
  <si>
    <t>Roman Lassig</t>
  </si>
  <si>
    <t>Milan Kučaba</t>
  </si>
  <si>
    <t>Jiří Hanzl</t>
  </si>
  <si>
    <t>Jaroslav Táborský</t>
  </si>
  <si>
    <t>Jan Švancar</t>
  </si>
  <si>
    <t>Jaroslav Plášil</t>
  </si>
  <si>
    <t>Michal Kalenda</t>
  </si>
  <si>
    <t>Jiří Růžek</t>
  </si>
  <si>
    <t>Vojtěch Podaný</t>
  </si>
  <si>
    <t>Martin Žák</t>
  </si>
  <si>
    <t>Menza Petr</t>
  </si>
  <si>
    <t>Radek Suchánek</t>
  </si>
  <si>
    <t>Jiří Šimeček</t>
  </si>
  <si>
    <t>Martin Vyšata</t>
  </si>
  <si>
    <t>Lukáš Drda</t>
  </si>
  <si>
    <t>František Kuracina</t>
  </si>
  <si>
    <t>Roman Dlask</t>
  </si>
  <si>
    <t>Dominik Štokr</t>
  </si>
  <si>
    <t>Martin Ruppert</t>
  </si>
  <si>
    <t>Martin Dejmal</t>
  </si>
  <si>
    <t>Richard Panuška</t>
  </si>
  <si>
    <t>Petr Semecký</t>
  </si>
  <si>
    <t>Gólman, Gólman</t>
  </si>
  <si>
    <t>Karel Doubek</t>
  </si>
  <si>
    <t>Jaroslav Dřízhal</t>
  </si>
  <si>
    <t>Obránce, Obránce</t>
  </si>
  <si>
    <t>Dušan Chlad</t>
  </si>
  <si>
    <t>Útočník, Útočník</t>
  </si>
  <si>
    <t>Roman Doležal</t>
  </si>
  <si>
    <t>Radek Doležal</t>
  </si>
  <si>
    <t>Václav Jirků</t>
  </si>
  <si>
    <t>Daniel Suk</t>
  </si>
  <si>
    <t>Martin Jirků</t>
  </si>
  <si>
    <t>Aleš Jirků</t>
  </si>
  <si>
    <t>Ondřej Houdek</t>
  </si>
  <si>
    <t>Zdeněk Rosenberg</t>
  </si>
  <si>
    <t>Tomáš Míčka</t>
  </si>
  <si>
    <t>Filip Kudrev</t>
  </si>
  <si>
    <t>Michal Petrů</t>
  </si>
  <si>
    <t>Luboš Horáček ml.</t>
  </si>
  <si>
    <t>Jindřich Kareš</t>
  </si>
  <si>
    <t>Filip Váša</t>
  </si>
  <si>
    <t>Pavel Šnajberk</t>
  </si>
  <si>
    <t>Milan Boubín</t>
  </si>
  <si>
    <t>Pavel Makula</t>
  </si>
  <si>
    <t>David Turner</t>
  </si>
  <si>
    <t>Luboš Horáček st.</t>
  </si>
  <si>
    <t>Oldřich Marek</t>
  </si>
  <si>
    <t>Vladimír Douda</t>
  </si>
  <si>
    <t>Miroslav Toť</t>
  </si>
  <si>
    <t>Daniel Mrázek</t>
  </si>
  <si>
    <t>Karel Šméral</t>
  </si>
  <si>
    <t>Ondřej Pohan</t>
  </si>
  <si>
    <t>Jaroslav Toula</t>
  </si>
  <si>
    <t>Jaroslav Prchlík</t>
  </si>
  <si>
    <t>Stanislav Sochor</t>
  </si>
  <si>
    <t>Jaroslav Burger</t>
  </si>
  <si>
    <t>Tomáš Straka</t>
  </si>
  <si>
    <t>Jan Bartoška</t>
  </si>
  <si>
    <t>David Louda</t>
  </si>
  <si>
    <t>Jiří Hail</t>
  </si>
  <si>
    <t>Pavel Záchenský</t>
  </si>
  <si>
    <t>Martin Mašek</t>
  </si>
  <si>
    <t>Alexandr Šmíd</t>
  </si>
  <si>
    <t>Marek Merkner</t>
  </si>
  <si>
    <t>Jan Veselý</t>
  </si>
  <si>
    <t>Jaroslav Krosnář</t>
  </si>
  <si>
    <t>Jiří Řehák</t>
  </si>
  <si>
    <t>Pavel Hájek</t>
  </si>
  <si>
    <t>Libor Pudil</t>
  </si>
  <si>
    <t>HC MOOS</t>
  </si>
  <si>
    <t>Jakub Hozman</t>
  </si>
  <si>
    <t>Lubomír Kafka</t>
  </si>
  <si>
    <t>Jiří Krasl</t>
  </si>
  <si>
    <t>Václav Herma</t>
  </si>
  <si>
    <t>Ivan Dvořák</t>
  </si>
  <si>
    <t>Michal Vošmik</t>
  </si>
  <si>
    <t>Jan Cicák</t>
  </si>
  <si>
    <t>Filip Zeman</t>
  </si>
  <si>
    <t>Jaroslav Laštovička</t>
  </si>
  <si>
    <t>Zdeněk Zavadil</t>
  </si>
  <si>
    <t>Michal Grin</t>
  </si>
  <si>
    <t>František Rákosník</t>
  </si>
  <si>
    <t>Jaroslav Třasák</t>
  </si>
  <si>
    <t>Jiří Litoš</t>
  </si>
  <si>
    <t>Karel Pospíšil</t>
  </si>
  <si>
    <t>Jaroslav Moc</t>
  </si>
  <si>
    <t>Zbyněk Pudil</t>
  </si>
  <si>
    <t>Miroslav Hoza</t>
  </si>
  <si>
    <t>Miroslav Pomikal</t>
  </si>
  <si>
    <t>Jiří Požárek</t>
  </si>
  <si>
    <t>Lukáš Růžička</t>
  </si>
  <si>
    <t>David Černý</t>
  </si>
  <si>
    <t>Lukáš Janota</t>
  </si>
  <si>
    <t>HC SOKOL Pyšely</t>
  </si>
  <si>
    <t>Michal Šťastný</t>
  </si>
  <si>
    <t>Jiří Bartoněk</t>
  </si>
  <si>
    <t>Marek Kreibich</t>
  </si>
  <si>
    <t>Jan Svoboda</t>
  </si>
  <si>
    <t>Milan urban</t>
  </si>
  <si>
    <t>Pavel Šiňor</t>
  </si>
  <si>
    <t>Jan Dostál</t>
  </si>
  <si>
    <t>David Nesvorný</t>
  </si>
  <si>
    <t>Petr Skála</t>
  </si>
  <si>
    <t>Petr Picek</t>
  </si>
  <si>
    <t>Zdeněk Bindl</t>
  </si>
  <si>
    <t>Petr Hlína</t>
  </si>
  <si>
    <t>Tomáš Bednář</t>
  </si>
  <si>
    <t>Dominik Šťovíček</t>
  </si>
  <si>
    <t>Petr Holý</t>
  </si>
  <si>
    <t>Ondřej Mošna</t>
  </si>
  <si>
    <t>Tomáš Bauer</t>
  </si>
  <si>
    <t>Jan Chmátal</t>
  </si>
  <si>
    <t>David Poustka</t>
  </si>
  <si>
    <t>Vít Babický</t>
  </si>
  <si>
    <t>Jan Sázavský</t>
  </si>
  <si>
    <t>Jakub Brabenec</t>
  </si>
  <si>
    <t>Pavel Koblasa</t>
  </si>
  <si>
    <t>Jan Bárta</t>
  </si>
  <si>
    <t>Kamil Benko</t>
  </si>
  <si>
    <t>Tomáš Jindřich</t>
  </si>
  <si>
    <t>Jiří Kolář</t>
  </si>
  <si>
    <t>Jan Kricfalusi</t>
  </si>
  <si>
    <t>Petr Vejdovec</t>
  </si>
  <si>
    <t>Karel Vorálek</t>
  </si>
  <si>
    <t>Vladimír Hříbek</t>
  </si>
  <si>
    <t>Jakub Skarytka</t>
  </si>
  <si>
    <t>Michal Florián</t>
  </si>
  <si>
    <t>HC MOOS Kontumace</t>
  </si>
  <si>
    <t>UNKNOWN</t>
  </si>
  <si>
    <t>Robert Dostálek</t>
  </si>
  <si>
    <t>Martin Skalický</t>
  </si>
  <si>
    <t>Radek Vanta</t>
  </si>
  <si>
    <t>MOOS Kontumace</t>
  </si>
  <si>
    <t>David Sedláček</t>
  </si>
  <si>
    <t>Tonda Diviš</t>
  </si>
  <si>
    <t>Dalibor Lévai</t>
  </si>
  <si>
    <t>David Novák</t>
  </si>
  <si>
    <t>Antonín Sochůrek</t>
  </si>
  <si>
    <t>Jan Vozobule</t>
  </si>
  <si>
    <t>X Y</t>
  </si>
  <si>
    <t>Petr Müller</t>
  </si>
  <si>
    <t>Čerti kontumace</t>
  </si>
  <si>
    <t>Petr Korbel</t>
  </si>
  <si>
    <t>Benešov 70ers Kontumace</t>
  </si>
  <si>
    <t>Roman Kotek</t>
  </si>
  <si>
    <t>Dominik Hnátek</t>
  </si>
  <si>
    <t>Josef Šubrt</t>
  </si>
  <si>
    <t>Pavel Loudín</t>
  </si>
  <si>
    <t>Jiří Vávra</t>
  </si>
  <si>
    <t>Martin Stolař</t>
  </si>
  <si>
    <t>Šplíchal</t>
  </si>
  <si>
    <t>HC MOOS kontumace</t>
  </si>
  <si>
    <t>Daniel Drábek</t>
  </si>
  <si>
    <t>Kabaret kontumace</t>
  </si>
  <si>
    <t>HC Benešov 70ers kontumace</t>
  </si>
  <si>
    <t>Honza Šípek</t>
  </si>
  <si>
    <t>Milan Pičman</t>
  </si>
  <si>
    <t>MOOS kontumace</t>
  </si>
  <si>
    <t>SOKOL Pyšely kontumace</t>
  </si>
  <si>
    <t>HC SOKOL Pyšely kontumace</t>
  </si>
  <si>
    <t>W+D Benešov kontumace</t>
  </si>
  <si>
    <t>HC 70ers Benešov kontumace</t>
  </si>
  <si>
    <t>HC Miličín kontumace</t>
  </si>
  <si>
    <t>Základní část</t>
  </si>
  <si>
    <t xml:space="preserve"> (   :    ) (    :    ) (     :   )</t>
  </si>
  <si>
    <t>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</si>
</sst>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rgb="FF000000"/>
      <name val="Arial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name val="Arial"/>
      <family val="2"/>
      <charset val="238"/>
    </font>
    <font>
      <sz val="14"/>
      <color theme="1"/>
      <name val="Bebas Neue"/>
    </font>
    <font>
      <b/>
      <sz val="1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sz val="6"/>
      <color theme="1"/>
      <name val="Arial"/>
      <family val="2"/>
      <charset val="238"/>
    </font>
    <font>
      <sz val="14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1C232"/>
        <bgColor rgb="FFF1C232"/>
      </patternFill>
    </fill>
    <fill>
      <patternFill patternType="solid">
        <fgColor rgb="FF0B5394"/>
        <bgColor rgb="FF0B5394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F1C232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D0D0D"/>
      </left>
      <right/>
      <top style="medium">
        <color rgb="FF0D0D0D"/>
      </top>
      <bottom/>
      <diagonal/>
    </border>
    <border>
      <left/>
      <right style="medium">
        <color rgb="FF0D0D0D"/>
      </right>
      <top style="medium">
        <color rgb="FF0D0D0D"/>
      </top>
      <bottom/>
      <diagonal/>
    </border>
    <border>
      <left style="medium">
        <color rgb="FF0D0D0D"/>
      </left>
      <right/>
      <top/>
      <bottom/>
      <diagonal/>
    </border>
    <border>
      <left/>
      <right style="medium">
        <color rgb="FF0D0D0D"/>
      </right>
      <top/>
      <bottom/>
      <diagonal/>
    </border>
    <border>
      <left style="medium">
        <color rgb="FF0D0D0D"/>
      </left>
      <right/>
      <top/>
      <bottom style="medium">
        <color rgb="FF0D0D0D"/>
      </bottom>
      <diagonal/>
    </border>
    <border>
      <left/>
      <right style="medium">
        <color rgb="FF0D0D0D"/>
      </right>
      <top/>
      <bottom style="medium">
        <color rgb="FF0D0D0D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ck">
        <color rgb="FF0D0D0D"/>
      </top>
      <bottom/>
      <diagonal/>
    </border>
    <border>
      <left style="medium">
        <color rgb="FF0D0D0D"/>
      </left>
      <right/>
      <top style="medium">
        <color rgb="FF0D0D0D"/>
      </top>
      <bottom style="medium">
        <color rgb="FF0D0D0D"/>
      </bottom>
      <diagonal/>
    </border>
    <border>
      <left/>
      <right style="medium">
        <color rgb="FF0D0D0D"/>
      </right>
      <top style="medium">
        <color rgb="FF0D0D0D"/>
      </top>
      <bottom style="medium">
        <color rgb="FF0D0D0D"/>
      </bottom>
      <diagonal/>
    </border>
    <border>
      <left/>
      <right/>
      <top style="thin">
        <color rgb="FF0D0D0D"/>
      </top>
      <bottom style="thin">
        <color rgb="FF0D0D0D"/>
      </bottom>
      <diagonal/>
    </border>
    <border>
      <left/>
      <right style="thin">
        <color rgb="FF0D0D0D"/>
      </right>
      <top style="thin">
        <color rgb="FF0D0D0D"/>
      </top>
      <bottom style="thin">
        <color rgb="FF0D0D0D"/>
      </bottom>
      <diagonal/>
    </border>
    <border>
      <left style="medium">
        <color rgb="FF0D0D0D"/>
      </left>
      <right style="medium">
        <color rgb="FF0D0D0D"/>
      </right>
      <top style="medium">
        <color rgb="FF0D0D0D"/>
      </top>
      <bottom style="medium">
        <color rgb="FF0D0D0D"/>
      </bottom>
      <diagonal/>
    </border>
    <border>
      <left style="thick">
        <color rgb="FF0D0D0D"/>
      </left>
      <right style="thin">
        <color rgb="FF0D0D0D"/>
      </right>
      <top style="thick">
        <color rgb="FF0D0D0D"/>
      </top>
      <bottom style="thick">
        <color rgb="FF0D0D0D"/>
      </bottom>
      <diagonal/>
    </border>
    <border>
      <left/>
      <right style="thin">
        <color rgb="FF0D0D0D"/>
      </right>
      <top style="thick">
        <color rgb="FF0D0D0D"/>
      </top>
      <bottom style="thick">
        <color rgb="FF0D0D0D"/>
      </bottom>
      <diagonal/>
    </border>
    <border>
      <left/>
      <right/>
      <top style="thick">
        <color rgb="FF0D0D0D"/>
      </top>
      <bottom style="thick">
        <color rgb="FF0D0D0D"/>
      </bottom>
      <diagonal/>
    </border>
    <border>
      <left/>
      <right style="thick">
        <color rgb="FF0D0D0D"/>
      </right>
      <top style="thick">
        <color rgb="FF0D0D0D"/>
      </top>
      <bottom style="thick">
        <color rgb="FF0D0D0D"/>
      </bottom>
      <diagonal/>
    </border>
    <border>
      <left style="thick">
        <color rgb="FF0D0D0D"/>
      </left>
      <right style="thin">
        <color rgb="FF0D0D0D"/>
      </right>
      <top style="thick">
        <color rgb="FF0D0D0D"/>
      </top>
      <bottom style="thin">
        <color rgb="FF0D0D0D"/>
      </bottom>
      <diagonal/>
    </border>
    <border>
      <left style="thin">
        <color rgb="FF0D0D0D"/>
      </left>
      <right/>
      <top style="thick">
        <color rgb="FF0D0D0D"/>
      </top>
      <bottom style="thin">
        <color rgb="FF0D0D0D"/>
      </bottom>
      <diagonal/>
    </border>
    <border>
      <left/>
      <right/>
      <top style="thick">
        <color rgb="FF0D0D0D"/>
      </top>
      <bottom style="thin">
        <color rgb="FF0D0D0D"/>
      </bottom>
      <diagonal/>
    </border>
    <border>
      <left/>
      <right style="thick">
        <color rgb="FF0D0D0D"/>
      </right>
      <top style="thick">
        <color rgb="FF0D0D0D"/>
      </top>
      <bottom style="thin">
        <color rgb="FF0D0D0D"/>
      </bottom>
      <diagonal/>
    </border>
    <border>
      <left style="thin">
        <color rgb="FF0D0D0D"/>
      </left>
      <right style="thin">
        <color rgb="FF0D0D0D"/>
      </right>
      <top style="thick">
        <color rgb="FF0D0D0D"/>
      </top>
      <bottom style="thin">
        <color rgb="FF0D0D0D"/>
      </bottom>
      <diagonal/>
    </border>
    <border>
      <left style="thick">
        <color rgb="FF0D0D0D"/>
      </left>
      <right style="thin">
        <color rgb="FF0D0D0D"/>
      </right>
      <top style="thin">
        <color rgb="FF0D0D0D"/>
      </top>
      <bottom style="thin">
        <color rgb="FF0D0D0D"/>
      </bottom>
      <diagonal/>
    </border>
    <border>
      <left style="thin">
        <color rgb="FF0D0D0D"/>
      </left>
      <right style="thin">
        <color rgb="FF0D0D0D"/>
      </right>
      <top style="thin">
        <color rgb="FF0D0D0D"/>
      </top>
      <bottom style="thin">
        <color rgb="FF0D0D0D"/>
      </bottom>
      <diagonal/>
    </border>
    <border>
      <left style="thin">
        <color rgb="FF0D0D0D"/>
      </left>
      <right/>
      <top style="thin">
        <color rgb="FF0D0D0D"/>
      </top>
      <bottom style="thin">
        <color rgb="FF0D0D0D"/>
      </bottom>
      <diagonal/>
    </border>
    <border>
      <left/>
      <right style="thick">
        <color rgb="FF0D0D0D"/>
      </right>
      <top style="thin">
        <color rgb="FF0D0D0D"/>
      </top>
      <bottom style="thin">
        <color rgb="FF0D0D0D"/>
      </bottom>
      <diagonal/>
    </border>
    <border>
      <left style="thick">
        <color rgb="FF0D0D0D"/>
      </left>
      <right style="thin">
        <color rgb="FF0D0D0D"/>
      </right>
      <top style="thin">
        <color rgb="FF0D0D0D"/>
      </top>
      <bottom style="thick">
        <color rgb="FF0D0D0D"/>
      </bottom>
      <diagonal/>
    </border>
    <border>
      <left style="thin">
        <color rgb="FF0D0D0D"/>
      </left>
      <right style="thin">
        <color rgb="FF0D0D0D"/>
      </right>
      <top style="thin">
        <color rgb="FF0D0D0D"/>
      </top>
      <bottom style="thick">
        <color rgb="FF0D0D0D"/>
      </bottom>
      <diagonal/>
    </border>
    <border>
      <left style="thin">
        <color rgb="FF0D0D0D"/>
      </left>
      <right/>
      <top style="thin">
        <color rgb="FF0D0D0D"/>
      </top>
      <bottom style="thick">
        <color rgb="FF0D0D0D"/>
      </bottom>
      <diagonal/>
    </border>
    <border>
      <left/>
      <right/>
      <top style="thin">
        <color rgb="FF0D0D0D"/>
      </top>
      <bottom style="thick">
        <color rgb="FF0D0D0D"/>
      </bottom>
      <diagonal/>
    </border>
    <border>
      <left/>
      <right style="thick">
        <color rgb="FF0D0D0D"/>
      </right>
      <top style="thin">
        <color rgb="FF0D0D0D"/>
      </top>
      <bottom style="thick">
        <color rgb="FF0D0D0D"/>
      </bottom>
      <diagonal/>
    </border>
    <border>
      <left/>
      <right/>
      <top/>
      <bottom style="thin">
        <color rgb="FF0D0D0D"/>
      </bottom>
      <diagonal/>
    </border>
  </borders>
  <cellStyleXfs count="1">
    <xf numFmtId="0" fontId="0" fillId="0" borderId="0"/>
  </cellStyleXfs>
  <cellXfs count="108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1" xfId="0" applyFont="1" applyBorder="1"/>
    <xf numFmtId="0" fontId="3" fillId="0" borderId="0" xfId="0" applyFont="1"/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/>
    <xf numFmtId="0" fontId="4" fillId="3" borderId="0" xfId="0" applyFont="1" applyFill="1" applyAlignment="1">
      <alignment horizontal="center"/>
    </xf>
    <xf numFmtId="0" fontId="3" fillId="3" borderId="0" xfId="0" applyFont="1" applyFill="1"/>
    <xf numFmtId="0" fontId="3" fillId="0" borderId="0" xfId="0" applyFont="1" applyAlignment="1"/>
    <xf numFmtId="0" fontId="3" fillId="0" borderId="14" xfId="0" applyFont="1" applyBorder="1"/>
    <xf numFmtId="0" fontId="10" fillId="0" borderId="0" xfId="0" applyFont="1" applyAlignment="1"/>
    <xf numFmtId="0" fontId="11" fillId="0" borderId="0" xfId="0" applyFont="1" applyAlignment="1"/>
    <xf numFmtId="0" fontId="3" fillId="0" borderId="1" xfId="0" applyFont="1" applyBorder="1"/>
    <xf numFmtId="0" fontId="3" fillId="0" borderId="11" xfId="0" applyFont="1" applyBorder="1"/>
    <xf numFmtId="0" fontId="3" fillId="0" borderId="19" xfId="0" applyFont="1" applyBorder="1"/>
    <xf numFmtId="0" fontId="3" fillId="0" borderId="12" xfId="0" applyFont="1" applyBorder="1"/>
    <xf numFmtId="0" fontId="12" fillId="0" borderId="20" xfId="0" applyFont="1" applyBorder="1" applyAlignment="1">
      <alignment horizontal="right" wrapText="1"/>
    </xf>
    <xf numFmtId="0" fontId="12" fillId="0" borderId="21" xfId="0" applyFont="1" applyBorder="1" applyAlignment="1">
      <alignment horizontal="right" wrapText="1"/>
    </xf>
    <xf numFmtId="0" fontId="12" fillId="0" borderId="22" xfId="0" applyFont="1" applyBorder="1" applyAlignment="1"/>
    <xf numFmtId="0" fontId="12" fillId="0" borderId="22" xfId="0" applyFont="1" applyBorder="1" applyAlignment="1">
      <alignment wrapText="1"/>
    </xf>
    <xf numFmtId="0" fontId="12" fillId="0" borderId="23" xfId="0" applyFont="1" applyBorder="1" applyAlignment="1"/>
    <xf numFmtId="0" fontId="9" fillId="0" borderId="24" xfId="0" applyFont="1" applyBorder="1"/>
    <xf numFmtId="0" fontId="3" fillId="0" borderId="25" xfId="0" applyFont="1" applyBorder="1"/>
    <xf numFmtId="0" fontId="3" fillId="0" borderId="26" xfId="0" applyFont="1" applyBorder="1"/>
    <xf numFmtId="0" fontId="3" fillId="0" borderId="27" xfId="0" applyFont="1" applyBorder="1"/>
    <xf numFmtId="0" fontId="9" fillId="0" borderId="29" xfId="0" applyFont="1" applyBorder="1"/>
    <xf numFmtId="0" fontId="3" fillId="0" borderId="30" xfId="0" applyFont="1" applyBorder="1"/>
    <xf numFmtId="0" fontId="3" fillId="0" borderId="31" xfId="0" applyFont="1" applyBorder="1"/>
    <xf numFmtId="0" fontId="3" fillId="0" borderId="17" xfId="0" applyFont="1" applyBorder="1"/>
    <xf numFmtId="0" fontId="3" fillId="0" borderId="32" xfId="0" applyFont="1" applyBorder="1"/>
    <xf numFmtId="0" fontId="9" fillId="0" borderId="33" xfId="0" applyFont="1" applyBorder="1"/>
    <xf numFmtId="0" fontId="3" fillId="0" borderId="34" xfId="0" applyFont="1" applyBorder="1"/>
    <xf numFmtId="0" fontId="3" fillId="0" borderId="35" xfId="0" applyFont="1" applyBorder="1"/>
    <xf numFmtId="0" fontId="3" fillId="0" borderId="36" xfId="0" applyFont="1" applyBorder="1"/>
    <xf numFmtId="0" fontId="3" fillId="0" borderId="37" xfId="0" applyFont="1" applyBorder="1"/>
    <xf numFmtId="0" fontId="3" fillId="0" borderId="38" xfId="0" applyFont="1" applyBorder="1"/>
    <xf numFmtId="0" fontId="9" fillId="0" borderId="0" xfId="0" applyFont="1" applyAlignment="1"/>
    <xf numFmtId="0" fontId="9" fillId="0" borderId="0" xfId="0" applyFont="1"/>
    <xf numFmtId="0" fontId="3" fillId="0" borderId="19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6" fillId="0" borderId="29" xfId="0" applyFont="1" applyBorder="1"/>
    <xf numFmtId="0" fontId="17" fillId="0" borderId="31" xfId="0" applyFont="1" applyBorder="1"/>
    <xf numFmtId="0" fontId="17" fillId="0" borderId="17" xfId="0" applyFont="1" applyBorder="1"/>
    <xf numFmtId="0" fontId="17" fillId="0" borderId="32" xfId="0" applyFont="1" applyBorder="1"/>
    <xf numFmtId="0" fontId="3" fillId="0" borderId="25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20" fontId="14" fillId="0" borderId="11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3" fillId="0" borderId="15" xfId="0" applyFont="1" applyBorder="1"/>
    <xf numFmtId="0" fontId="6" fillId="0" borderId="16" xfId="0" applyFont="1" applyBorder="1"/>
    <xf numFmtId="0" fontId="9" fillId="0" borderId="17" xfId="0" applyFont="1" applyBorder="1"/>
    <xf numFmtId="0" fontId="6" fillId="0" borderId="18" xfId="0" applyFont="1" applyBorder="1"/>
    <xf numFmtId="0" fontId="12" fillId="0" borderId="22" xfId="0" applyFont="1" applyBorder="1" applyAlignment="1"/>
    <xf numFmtId="0" fontId="6" fillId="0" borderId="22" xfId="0" applyFont="1" applyBorder="1"/>
    <xf numFmtId="0" fontId="6" fillId="0" borderId="23" xfId="0" applyFont="1" applyBorder="1"/>
    <xf numFmtId="0" fontId="3" fillId="0" borderId="25" xfId="0" applyFont="1" applyBorder="1"/>
    <xf numFmtId="0" fontId="6" fillId="0" borderId="26" xfId="0" applyFont="1" applyBorder="1"/>
    <xf numFmtId="0" fontId="6" fillId="0" borderId="27" xfId="0" applyFont="1" applyBorder="1"/>
    <xf numFmtId="0" fontId="3" fillId="0" borderId="31" xfId="0" applyFont="1" applyBorder="1"/>
    <xf numFmtId="0" fontId="6" fillId="0" borderId="17" xfId="0" applyFont="1" applyBorder="1"/>
    <xf numFmtId="0" fontId="6" fillId="0" borderId="32" xfId="0" applyFont="1" applyBorder="1"/>
    <xf numFmtId="0" fontId="3" fillId="0" borderId="35" xfId="0" applyFont="1" applyBorder="1"/>
    <xf numFmtId="0" fontId="6" fillId="0" borderId="36" xfId="0" applyFont="1" applyBorder="1"/>
    <xf numFmtId="0" fontId="6" fillId="0" borderId="37" xfId="0" applyFont="1" applyBorder="1"/>
    <xf numFmtId="0" fontId="10" fillId="0" borderId="0" xfId="0" applyFont="1" applyAlignment="1">
      <alignment wrapText="1"/>
    </xf>
    <xf numFmtId="0" fontId="0" fillId="0" borderId="0" xfId="0" applyFont="1" applyAlignment="1"/>
    <xf numFmtId="0" fontId="3" fillId="0" borderId="38" xfId="0" applyFont="1" applyBorder="1"/>
    <xf numFmtId="0" fontId="6" fillId="0" borderId="38" xfId="0" applyFont="1" applyBorder="1"/>
    <xf numFmtId="0" fontId="17" fillId="0" borderId="31" xfId="0" applyFont="1" applyBorder="1"/>
    <xf numFmtId="0" fontId="16" fillId="0" borderId="17" xfId="0" applyFont="1" applyBorder="1"/>
    <xf numFmtId="0" fontId="16" fillId="0" borderId="32" xfId="0" applyFont="1" applyBorder="1"/>
    <xf numFmtId="0" fontId="4" fillId="0" borderId="4" xfId="0" applyFont="1" applyBorder="1" applyAlignment="1">
      <alignment horizontal="center"/>
    </xf>
    <xf numFmtId="0" fontId="6" fillId="0" borderId="4" xfId="0" applyFont="1" applyBorder="1"/>
    <xf numFmtId="0" fontId="7" fillId="0" borderId="0" xfId="0" applyFont="1" applyAlignment="1">
      <alignment horizontal="center"/>
    </xf>
    <xf numFmtId="0" fontId="9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5" fillId="0" borderId="3" xfId="0" applyFont="1" applyBorder="1" applyAlignment="1">
      <alignment horizontal="center"/>
    </xf>
    <xf numFmtId="0" fontId="6" fillId="0" borderId="3" xfId="0" applyFont="1" applyBorder="1"/>
    <xf numFmtId="0" fontId="5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7" fillId="0" borderId="25" xfId="0" applyFont="1" applyBorder="1"/>
    <xf numFmtId="0" fontId="16" fillId="0" borderId="26" xfId="0" applyFont="1" applyBorder="1"/>
    <xf numFmtId="0" fontId="16" fillId="0" borderId="27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1</xdr:row>
      <xdr:rowOff>0</xdr:rowOff>
    </xdr:from>
    <xdr:ext cx="95250" cy="952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9900"/>
    <outlinePr summaryBelow="0" summaryRight="0"/>
  </sheetPr>
  <dimension ref="A1:Z1001"/>
  <sheetViews>
    <sheetView showGridLines="0" workbookViewId="0"/>
  </sheetViews>
  <sheetFormatPr defaultColWidth="14.42578125" defaultRowHeight="15.75" customHeight="1" x14ac:dyDescent="0.2"/>
  <cols>
    <col min="3" max="3" width="31.85546875" customWidth="1"/>
  </cols>
  <sheetData>
    <row r="1" spans="1:26" ht="15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25">
      <c r="A2" s="1"/>
      <c r="B2" s="2" t="s">
        <v>0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x14ac:dyDescent="0.25">
      <c r="A4" s="1"/>
      <c r="B4" s="3" t="s">
        <v>1</v>
      </c>
      <c r="C4" s="4" t="s">
        <v>2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5">
      <c r="A5" s="1"/>
      <c r="B5" s="3" t="s">
        <v>3</v>
      </c>
      <c r="C5" s="4" t="s">
        <v>4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5">
      <c r="A7" s="1"/>
      <c r="B7" s="3" t="s">
        <v>5</v>
      </c>
      <c r="C7" s="4" t="s">
        <v>6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5">
      <c r="A8" s="1"/>
      <c r="B8" s="3" t="s">
        <v>7</v>
      </c>
      <c r="C8" s="5" t="s">
        <v>8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5">
      <c r="A9" s="1"/>
      <c r="B9" s="3" t="s">
        <v>9</v>
      </c>
      <c r="C9" s="6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5">
      <c r="A12" s="1"/>
      <c r="B12" s="2" t="s">
        <v>10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5">
      <c r="A13" s="1"/>
      <c r="B13" s="3" t="s">
        <v>11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8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8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8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8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8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8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8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8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8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8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8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8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8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8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8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8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8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8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8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8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8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8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8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8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8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8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8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8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8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8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8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8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8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8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8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8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8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8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8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8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8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8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8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8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8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8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8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8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8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8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8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8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8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8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8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8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8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8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8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8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8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8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8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8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8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8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8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8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8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8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8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8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8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8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8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8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8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8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8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8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8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8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8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8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8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8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8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8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8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8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8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8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8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8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8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8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8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8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8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8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8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8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8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8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8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8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8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8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8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8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8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8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8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8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8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8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8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8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8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8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8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8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8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8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8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8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8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8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8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8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8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8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8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8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8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8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8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8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8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8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8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8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8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8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8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8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8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8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8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8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8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8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8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8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8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8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8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8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8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8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8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8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8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8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8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8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8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8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8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8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8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8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8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8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8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8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8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8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8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8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8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8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8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8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8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8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8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8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8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8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8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8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8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8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8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8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8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8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8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8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8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8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8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8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8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8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8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8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8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8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8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8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8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8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8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8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8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8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8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8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8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8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8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8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8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8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8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8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8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8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8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8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8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8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8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8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8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8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8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8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8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8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8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8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8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8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8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8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8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8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8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8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8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8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8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8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8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8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8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8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8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8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8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8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8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8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8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8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8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8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8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8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8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8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8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8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8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8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8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8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8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8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8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8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8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8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8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8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8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8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8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8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8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8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8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8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8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8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8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8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8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8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8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8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8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8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8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8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8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8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8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8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8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8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8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8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8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8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8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8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8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8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8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8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8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8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8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8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8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8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8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8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8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8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8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8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8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8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8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8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8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8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8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8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8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8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8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8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8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8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8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8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8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8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8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8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8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8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8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8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8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8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8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8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8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8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8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8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8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8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8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8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8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8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8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8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8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8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8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8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8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8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8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8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8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8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8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8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8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8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8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8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8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8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8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8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8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8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8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8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8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8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8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8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8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8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8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8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8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8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8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8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8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8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8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8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8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8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8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8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8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8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8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8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8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8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8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8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8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8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8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8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8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8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8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8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8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8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8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8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8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8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8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8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8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8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8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8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8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8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8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8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8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8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8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8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8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8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8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8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8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8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8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8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8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8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8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8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8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8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8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8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8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8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8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8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8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8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8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8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8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8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8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8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8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8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8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8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8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8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8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8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8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8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8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8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8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8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8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8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8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8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8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8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8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8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8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8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8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8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8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8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8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8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8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8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8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8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8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8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8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8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8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8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8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8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8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8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8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8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8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8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8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8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8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8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8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8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8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8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8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8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8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8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8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8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8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8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8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8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8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8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8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8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8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8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8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8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8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8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8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8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8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8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8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8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8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8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8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8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8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8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8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8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8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8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8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8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8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8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8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8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8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8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8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8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8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8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8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8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8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8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8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8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8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8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8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8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8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8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8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8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8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8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8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8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8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8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8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8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8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8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8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8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8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8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8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8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8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8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8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8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8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8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8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8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8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8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8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8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8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8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8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8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8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8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8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8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8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8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8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8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8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8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8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8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8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8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8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8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8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8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8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8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8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8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8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8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8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8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8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8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8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8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8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8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8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8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8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8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8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8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8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8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8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8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8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8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8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8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8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8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8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8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8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8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8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8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8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8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8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8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8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8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8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8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8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8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8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8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8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8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8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8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8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8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8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8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8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8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8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8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8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8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8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8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8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8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8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8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8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8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8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8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8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8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8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8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8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8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8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8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8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8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8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8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8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8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8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8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8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8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8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8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8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8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8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8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8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8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8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8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8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8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8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8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8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8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8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8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8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8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8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8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8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8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8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8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8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8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8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8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8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8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8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8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8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8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8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8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8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8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8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8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8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8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8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8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8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8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8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8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8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8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8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8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8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8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8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8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8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8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8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8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8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8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8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8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8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8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8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8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8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8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8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8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8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8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8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8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8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8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8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8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8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8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8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8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8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8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8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8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8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8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8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8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8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8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8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8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8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8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8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8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8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8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8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8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8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8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8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8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8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8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8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8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8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8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8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8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8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8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8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8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8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8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8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8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8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8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8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8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8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8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8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8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8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8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8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8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8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8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8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8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8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8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8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8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8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8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8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8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8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8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8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8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8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8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8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8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8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8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8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8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8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8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8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8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8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8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8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8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8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8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8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8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8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8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8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8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8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8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8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8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8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8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8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8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8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8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8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8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8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8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8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8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8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8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8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8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8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8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8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8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8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8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8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8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8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8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8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8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8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8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8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8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8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8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8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8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8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8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8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000-000000000000}">
          <x14:formula1>
            <xm:f>'Seznam hráčů'!$J$6:$J$23</xm:f>
          </x14:formula1>
          <xm:sqref>C4:C5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E1010"/>
  <sheetViews>
    <sheetView showGridLines="0" tabSelected="1" topLeftCell="A4" zoomScaleNormal="100" workbookViewId="0">
      <selection activeCell="O18" sqref="O18"/>
    </sheetView>
  </sheetViews>
  <sheetFormatPr defaultColWidth="14.42578125" defaultRowHeight="15.75" customHeight="1" x14ac:dyDescent="0.2"/>
  <cols>
    <col min="1" max="1" width="1.7109375" customWidth="1"/>
    <col min="2" max="2" width="4.85546875" customWidth="1"/>
    <col min="3" max="3" width="4.5703125" customWidth="1"/>
    <col min="4" max="4" width="4.85546875" customWidth="1"/>
    <col min="5" max="6" width="4.7109375" customWidth="1"/>
    <col min="7" max="13" width="4.85546875" customWidth="1"/>
    <col min="14" max="14" width="2.140625" customWidth="1"/>
    <col min="15" max="19" width="4.85546875" customWidth="1"/>
    <col min="20" max="21" width="4.7109375" customWidth="1"/>
    <col min="22" max="26" width="4.85546875" customWidth="1"/>
    <col min="27" max="27" width="3.7109375" customWidth="1"/>
    <col min="28" max="31" width="4.85546875" customWidth="1"/>
  </cols>
  <sheetData>
    <row r="1" spans="1:31" ht="12.75" x14ac:dyDescent="0.2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31" ht="7.5" customHeight="1" x14ac:dyDescent="0.2">
      <c r="A2" s="7"/>
      <c r="B2" s="8"/>
      <c r="C2" s="8"/>
      <c r="D2" s="8"/>
      <c r="E2" s="8"/>
      <c r="F2" s="8"/>
      <c r="G2" s="8"/>
      <c r="H2" s="8"/>
      <c r="I2" s="8"/>
      <c r="J2" s="9"/>
      <c r="K2" s="9"/>
      <c r="L2" s="87"/>
      <c r="M2" s="88"/>
      <c r="N2" s="88"/>
      <c r="O2" s="88"/>
      <c r="P2" s="88"/>
      <c r="Q2" s="8"/>
      <c r="R2" s="8"/>
      <c r="S2" s="8"/>
      <c r="T2" s="8"/>
      <c r="U2" s="9"/>
      <c r="V2" s="9"/>
      <c r="W2" s="9"/>
      <c r="X2" s="9"/>
      <c r="Y2" s="9"/>
      <c r="Z2" s="9"/>
      <c r="AA2" s="7"/>
      <c r="AB2" s="7"/>
      <c r="AC2" s="7"/>
      <c r="AD2" s="7"/>
      <c r="AE2" s="7"/>
    </row>
    <row r="3" spans="1:31" ht="7.5" customHeight="1" x14ac:dyDescent="0.2">
      <c r="A3" s="7"/>
      <c r="B3" s="10"/>
      <c r="C3" s="10"/>
      <c r="D3" s="10"/>
      <c r="E3" s="10"/>
      <c r="F3" s="10"/>
      <c r="G3" s="10"/>
      <c r="H3" s="10"/>
      <c r="I3" s="10"/>
      <c r="J3" s="11"/>
      <c r="K3" s="11"/>
      <c r="L3" s="75"/>
      <c r="M3" s="75"/>
      <c r="N3" s="75"/>
      <c r="O3" s="75"/>
      <c r="P3" s="75"/>
      <c r="Q3" s="10"/>
      <c r="R3" s="10"/>
      <c r="S3" s="10"/>
      <c r="T3" s="10"/>
      <c r="U3" s="11"/>
      <c r="V3" s="11"/>
      <c r="W3" s="11"/>
      <c r="X3" s="11"/>
      <c r="Y3" s="11"/>
      <c r="Z3" s="11"/>
      <c r="AA3" s="7"/>
      <c r="AB3" s="7"/>
      <c r="AC3" s="7"/>
      <c r="AD3" s="7"/>
      <c r="AE3" s="7"/>
    </row>
    <row r="4" spans="1:31" ht="14.25" customHeight="1" x14ac:dyDescent="0.25">
      <c r="A4" s="7"/>
      <c r="B4" s="81" t="s">
        <v>628</v>
      </c>
      <c r="C4" s="82"/>
      <c r="D4" s="82"/>
      <c r="E4" s="82"/>
      <c r="F4" s="82"/>
      <c r="G4" s="82"/>
      <c r="H4" s="82"/>
      <c r="I4" s="82"/>
      <c r="J4" s="7"/>
      <c r="K4" s="7"/>
      <c r="L4" s="89" t="s">
        <v>12</v>
      </c>
      <c r="M4" s="82"/>
      <c r="N4" s="82"/>
      <c r="O4" s="82"/>
      <c r="P4" s="82"/>
      <c r="Q4" s="7"/>
      <c r="R4" s="7"/>
      <c r="S4" s="81" t="s">
        <v>626</v>
      </c>
      <c r="T4" s="82"/>
      <c r="U4" s="82"/>
      <c r="V4" s="82"/>
      <c r="W4" s="82"/>
      <c r="X4" s="82"/>
      <c r="Y4" s="82"/>
      <c r="Z4" s="82"/>
      <c r="AA4" s="7"/>
      <c r="AB4" s="7"/>
      <c r="AC4" s="7"/>
      <c r="AD4" s="7"/>
      <c r="AE4" s="7"/>
    </row>
    <row r="5" spans="1:31" ht="7.5" customHeight="1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31" ht="11.25" customHeight="1" x14ac:dyDescent="0.2">
      <c r="A6" s="7"/>
      <c r="B6" s="83"/>
      <c r="C6" s="75"/>
      <c r="D6" s="75"/>
      <c r="E6" s="75"/>
      <c r="F6" s="75"/>
      <c r="G6" s="75"/>
      <c r="H6" s="75"/>
      <c r="I6" s="75"/>
      <c r="J6" s="7"/>
      <c r="K6" s="90"/>
      <c r="L6" s="91"/>
      <c r="M6" s="7"/>
      <c r="N6" s="96" t="s">
        <v>13</v>
      </c>
      <c r="O6" s="7"/>
      <c r="P6" s="90"/>
      <c r="Q6" s="91"/>
      <c r="R6" s="7"/>
      <c r="S6" s="83"/>
      <c r="T6" s="75"/>
      <c r="U6" s="75"/>
      <c r="V6" s="75"/>
      <c r="W6" s="75"/>
      <c r="X6" s="75"/>
      <c r="Y6" s="75"/>
      <c r="Z6" s="75"/>
      <c r="AA6" s="7"/>
      <c r="AB6" s="7"/>
      <c r="AC6" s="7"/>
      <c r="AD6" s="7"/>
      <c r="AE6" s="7"/>
    </row>
    <row r="7" spans="1:31" ht="11.25" customHeight="1" x14ac:dyDescent="0.2">
      <c r="A7" s="7"/>
      <c r="B7" s="82"/>
      <c r="C7" s="82"/>
      <c r="D7" s="82"/>
      <c r="E7" s="82"/>
      <c r="F7" s="82"/>
      <c r="G7" s="82"/>
      <c r="H7" s="82"/>
      <c r="I7" s="82"/>
      <c r="J7" s="7"/>
      <c r="K7" s="92"/>
      <c r="L7" s="93"/>
      <c r="M7" s="7"/>
      <c r="N7" s="75"/>
      <c r="O7" s="7"/>
      <c r="P7" s="92"/>
      <c r="Q7" s="93"/>
      <c r="R7" s="7"/>
      <c r="S7" s="82"/>
      <c r="T7" s="82"/>
      <c r="U7" s="82"/>
      <c r="V7" s="82"/>
      <c r="W7" s="82"/>
      <c r="X7" s="82"/>
      <c r="Y7" s="82"/>
      <c r="Z7" s="82"/>
      <c r="AA7" s="7"/>
      <c r="AB7" s="7"/>
      <c r="AC7" s="7"/>
      <c r="AD7" s="7"/>
      <c r="AE7" s="7"/>
    </row>
    <row r="8" spans="1:31" ht="8.25" customHeight="1" x14ac:dyDescent="0.2">
      <c r="A8" s="7"/>
      <c r="J8" s="7"/>
      <c r="K8" s="94"/>
      <c r="L8" s="95"/>
      <c r="M8" s="7"/>
      <c r="N8" s="75"/>
      <c r="O8" s="7"/>
      <c r="P8" s="94"/>
      <c r="Q8" s="95"/>
      <c r="R8" s="7"/>
      <c r="AA8" s="7"/>
      <c r="AB8" s="7"/>
      <c r="AC8" s="7"/>
      <c r="AD8" s="7"/>
      <c r="AE8" s="7"/>
    </row>
    <row r="9" spans="1:31" ht="15" customHeight="1" x14ac:dyDescent="0.2">
      <c r="A9" s="7"/>
      <c r="B9" s="12" t="s">
        <v>14</v>
      </c>
      <c r="C9" s="97" t="str">
        <f>'Vstupní informace'!C8</f>
        <v>Zimní Stadion Benešov</v>
      </c>
      <c r="D9" s="98"/>
      <c r="E9" s="98"/>
      <c r="F9" s="98"/>
      <c r="G9" s="98"/>
      <c r="H9" s="98"/>
      <c r="I9" s="99"/>
      <c r="J9" s="7"/>
      <c r="K9" s="7"/>
      <c r="L9" s="7"/>
      <c r="M9" s="7"/>
      <c r="N9" s="7"/>
      <c r="O9" s="7"/>
      <c r="P9" s="7"/>
      <c r="Q9" s="7"/>
      <c r="R9" s="12" t="s">
        <v>15</v>
      </c>
      <c r="T9" s="84"/>
      <c r="U9" s="85"/>
      <c r="V9" s="85"/>
      <c r="W9" s="85"/>
      <c r="X9" s="85"/>
      <c r="Y9" s="85"/>
      <c r="Z9" s="86"/>
      <c r="AA9" s="7"/>
      <c r="AB9" s="7"/>
      <c r="AC9" s="7"/>
      <c r="AD9" s="7"/>
      <c r="AE9" s="7"/>
    </row>
    <row r="10" spans="1:31" ht="15" customHeight="1" x14ac:dyDescent="0.2">
      <c r="A10" s="7"/>
      <c r="B10" s="12" t="s">
        <v>16</v>
      </c>
      <c r="C10" s="84"/>
      <c r="D10" s="85"/>
      <c r="E10" s="85"/>
      <c r="F10" s="85"/>
      <c r="G10" s="85"/>
      <c r="H10" s="85"/>
      <c r="I10" s="86"/>
      <c r="J10" s="100" t="s">
        <v>627</v>
      </c>
      <c r="K10" s="75"/>
      <c r="L10" s="75"/>
      <c r="M10" s="75"/>
      <c r="N10" s="75"/>
      <c r="O10" s="75"/>
      <c r="P10" s="75"/>
      <c r="Q10" s="75"/>
      <c r="R10" s="75"/>
      <c r="S10" s="12" t="s">
        <v>17</v>
      </c>
      <c r="T10" s="84"/>
      <c r="U10" s="85"/>
      <c r="V10" s="85"/>
      <c r="W10" s="85"/>
      <c r="X10" s="85"/>
      <c r="Y10" s="85"/>
      <c r="Z10" s="86"/>
      <c r="AA10" s="7"/>
      <c r="AB10" s="7"/>
      <c r="AC10" s="7"/>
      <c r="AD10" s="7"/>
      <c r="AE10" s="7"/>
    </row>
    <row r="11" spans="1:31" ht="12.75" x14ac:dyDescent="0.2">
      <c r="A11" s="7"/>
      <c r="B11" s="7"/>
      <c r="C11" s="7"/>
      <c r="D11" s="7"/>
      <c r="E11" s="7"/>
      <c r="F11" s="7"/>
      <c r="G11" s="7"/>
      <c r="H11" s="7"/>
      <c r="I11" s="7"/>
      <c r="J11" s="82"/>
      <c r="K11" s="82"/>
      <c r="L11" s="82"/>
      <c r="M11" s="82"/>
      <c r="N11" s="82"/>
      <c r="O11" s="82"/>
      <c r="P11" s="82"/>
      <c r="Q11" s="82"/>
      <c r="R11" s="82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1:31" ht="8.25" customHeight="1" x14ac:dyDescent="0.2">
      <c r="A12" s="7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7"/>
      <c r="AB12" s="7"/>
      <c r="AC12" s="7"/>
      <c r="AD12" s="7"/>
      <c r="AE12" s="7"/>
    </row>
    <row r="13" spans="1:31" ht="12.75" x14ac:dyDescent="0.2">
      <c r="A13" s="7"/>
      <c r="B13" s="12" t="s">
        <v>18</v>
      </c>
      <c r="C13" s="12" t="s">
        <v>19</v>
      </c>
      <c r="D13" s="12"/>
      <c r="E13" s="14" t="s">
        <v>20</v>
      </c>
      <c r="G13" s="12" t="s">
        <v>21</v>
      </c>
      <c r="I13" s="14" t="s">
        <v>22</v>
      </c>
      <c r="J13" s="12" t="s">
        <v>23</v>
      </c>
      <c r="K13" s="15" t="s">
        <v>24</v>
      </c>
      <c r="L13" s="7"/>
      <c r="M13" s="7"/>
      <c r="N13" s="7"/>
      <c r="O13" s="7"/>
      <c r="P13" s="7"/>
      <c r="Q13" s="12" t="s">
        <v>18</v>
      </c>
      <c r="R13" s="12" t="s">
        <v>19</v>
      </c>
      <c r="S13" s="12"/>
      <c r="T13" s="14" t="s">
        <v>20</v>
      </c>
      <c r="V13" s="12" t="s">
        <v>21</v>
      </c>
      <c r="X13" s="14" t="s">
        <v>22</v>
      </c>
      <c r="Y13" s="12" t="s">
        <v>23</v>
      </c>
      <c r="Z13" s="15" t="s">
        <v>24</v>
      </c>
      <c r="AA13" s="7"/>
      <c r="AB13" s="7"/>
      <c r="AC13" s="7"/>
      <c r="AD13" s="7"/>
      <c r="AE13" s="7"/>
    </row>
    <row r="14" spans="1:31" ht="18" customHeight="1" x14ac:dyDescent="0.2">
      <c r="A14" s="7"/>
      <c r="B14" s="43"/>
      <c r="C14" s="56"/>
      <c r="D14" s="57"/>
      <c r="E14" s="101"/>
      <c r="F14" s="102"/>
      <c r="G14" s="103"/>
      <c r="H14" s="104"/>
      <c r="I14" s="44"/>
      <c r="J14" s="45"/>
      <c r="K14" s="43"/>
      <c r="L14" s="7"/>
      <c r="M14" s="7"/>
      <c r="N14" s="7"/>
      <c r="O14" s="7"/>
      <c r="P14" s="7"/>
      <c r="Q14" s="43"/>
      <c r="R14" s="56"/>
      <c r="S14" s="57"/>
      <c r="T14" s="101"/>
      <c r="U14" s="102"/>
      <c r="V14" s="103"/>
      <c r="W14" s="104"/>
      <c r="X14" s="44"/>
      <c r="Y14" s="45"/>
      <c r="Z14" s="43"/>
      <c r="AA14" s="7"/>
      <c r="AB14" s="7"/>
      <c r="AC14" s="7"/>
      <c r="AD14" s="7"/>
      <c r="AE14" s="7"/>
    </row>
    <row r="15" spans="1:31" ht="18" customHeight="1" x14ac:dyDescent="0.2">
      <c r="A15" s="7"/>
      <c r="B15" s="43"/>
      <c r="C15" s="56"/>
      <c r="D15" s="57"/>
      <c r="E15" s="101"/>
      <c r="F15" s="102"/>
      <c r="G15" s="103"/>
      <c r="H15" s="104"/>
      <c r="I15" s="44"/>
      <c r="J15" s="45"/>
      <c r="K15" s="16"/>
      <c r="L15" s="7"/>
      <c r="M15" s="7"/>
      <c r="N15" s="7"/>
      <c r="O15" s="7"/>
      <c r="P15" s="7"/>
      <c r="Q15" s="43"/>
      <c r="R15" s="56"/>
      <c r="S15" s="57"/>
      <c r="T15" s="101"/>
      <c r="U15" s="102"/>
      <c r="V15" s="103"/>
      <c r="W15" s="104"/>
      <c r="X15" s="44"/>
      <c r="Y15" s="45"/>
      <c r="Z15" s="16"/>
      <c r="AA15" s="7"/>
      <c r="AB15" s="7"/>
      <c r="AC15" s="7"/>
      <c r="AD15" s="7"/>
      <c r="AE15" s="7"/>
    </row>
    <row r="16" spans="1:31" ht="18" customHeight="1" x14ac:dyDescent="0.2">
      <c r="A16" s="7"/>
      <c r="B16" s="43"/>
      <c r="C16" s="56"/>
      <c r="D16" s="57"/>
      <c r="E16" s="101"/>
      <c r="F16" s="102"/>
      <c r="G16" s="103"/>
      <c r="H16" s="104"/>
      <c r="I16" s="44"/>
      <c r="J16" s="45"/>
      <c r="K16" s="43"/>
      <c r="L16" s="7"/>
      <c r="M16" s="7"/>
      <c r="N16" s="7"/>
      <c r="O16" s="7"/>
      <c r="P16" s="7"/>
      <c r="Q16" s="43"/>
      <c r="R16" s="56"/>
      <c r="S16" s="57"/>
      <c r="T16" s="101"/>
      <c r="U16" s="102"/>
      <c r="V16" s="103"/>
      <c r="W16" s="104"/>
      <c r="X16" s="44"/>
      <c r="Y16" s="45"/>
      <c r="Z16" s="16"/>
      <c r="AA16" s="7"/>
      <c r="AB16" s="7"/>
      <c r="AC16" s="7"/>
      <c r="AD16" s="7"/>
      <c r="AE16" s="7"/>
    </row>
    <row r="17" spans="1:31" ht="18" customHeight="1" x14ac:dyDescent="0.2">
      <c r="A17" s="7"/>
      <c r="B17" s="43"/>
      <c r="C17" s="56"/>
      <c r="D17" s="57"/>
      <c r="E17" s="101"/>
      <c r="F17" s="102"/>
      <c r="G17" s="103"/>
      <c r="H17" s="104"/>
      <c r="I17" s="44"/>
      <c r="J17" s="45"/>
      <c r="K17" s="43"/>
      <c r="L17" s="7"/>
      <c r="M17" s="7"/>
      <c r="N17" s="7"/>
      <c r="O17" s="7"/>
      <c r="P17" s="7"/>
      <c r="Q17" s="43"/>
      <c r="R17" s="56"/>
      <c r="S17" s="57"/>
      <c r="T17" s="101"/>
      <c r="U17" s="102"/>
      <c r="V17" s="103"/>
      <c r="W17" s="104"/>
      <c r="X17" s="44"/>
      <c r="Y17" s="45"/>
      <c r="Z17" s="16"/>
      <c r="AA17" s="7"/>
      <c r="AB17" s="7"/>
      <c r="AC17" s="7"/>
      <c r="AD17" s="7"/>
      <c r="AE17" s="7"/>
    </row>
    <row r="18" spans="1:31" ht="18" customHeight="1" x14ac:dyDescent="0.2">
      <c r="A18" s="7"/>
      <c r="B18" s="43"/>
      <c r="C18" s="56"/>
      <c r="D18" s="57"/>
      <c r="E18" s="101"/>
      <c r="F18" s="102"/>
      <c r="G18" s="103"/>
      <c r="H18" s="104"/>
      <c r="I18" s="44"/>
      <c r="J18" s="45"/>
      <c r="K18" s="16"/>
      <c r="L18" s="7"/>
      <c r="M18" s="7"/>
      <c r="N18" s="7"/>
      <c r="O18" s="7"/>
      <c r="P18" s="7"/>
      <c r="Q18" s="16"/>
      <c r="R18" s="17"/>
      <c r="S18" s="19"/>
      <c r="T18" s="58"/>
      <c r="U18" s="59"/>
      <c r="V18" s="60"/>
      <c r="W18" s="61"/>
      <c r="X18" s="18"/>
      <c r="Y18" s="16"/>
      <c r="Z18" s="16"/>
      <c r="AA18" s="7"/>
      <c r="AB18" s="7"/>
      <c r="AC18" s="7"/>
      <c r="AD18" s="7"/>
      <c r="AE18" s="7"/>
    </row>
    <row r="19" spans="1:31" ht="18" customHeight="1" x14ac:dyDescent="0.2">
      <c r="A19" s="7"/>
      <c r="B19" s="43"/>
      <c r="C19" s="56"/>
      <c r="D19" s="57"/>
      <c r="E19" s="101"/>
      <c r="F19" s="102"/>
      <c r="G19" s="103"/>
      <c r="H19" s="104"/>
      <c r="I19" s="44"/>
      <c r="J19" s="16"/>
      <c r="K19" s="16"/>
      <c r="L19" s="7"/>
      <c r="M19" s="7"/>
      <c r="N19" s="7"/>
      <c r="O19" s="7"/>
      <c r="P19" s="7"/>
      <c r="Q19" s="16"/>
      <c r="R19" s="17"/>
      <c r="S19" s="19"/>
      <c r="T19" s="58"/>
      <c r="U19" s="59"/>
      <c r="V19" s="60"/>
      <c r="W19" s="61"/>
      <c r="X19" s="18"/>
      <c r="Y19" s="16"/>
      <c r="Z19" s="16"/>
      <c r="AA19" s="7"/>
      <c r="AB19" s="7"/>
      <c r="AC19" s="7"/>
      <c r="AD19" s="7"/>
      <c r="AE19" s="7"/>
    </row>
    <row r="20" spans="1:31" ht="18" customHeight="1" x14ac:dyDescent="0.2">
      <c r="A20" s="7"/>
      <c r="B20" s="43"/>
      <c r="C20" s="56"/>
      <c r="D20" s="57"/>
      <c r="E20" s="101"/>
      <c r="F20" s="102"/>
      <c r="G20" s="103"/>
      <c r="H20" s="104"/>
      <c r="I20" s="44"/>
      <c r="J20" s="16"/>
      <c r="K20" s="16"/>
      <c r="L20" s="7"/>
      <c r="M20" s="7"/>
      <c r="N20" s="7"/>
      <c r="O20" s="7"/>
      <c r="P20" s="7"/>
      <c r="Q20" s="16"/>
      <c r="R20" s="17"/>
      <c r="S20" s="19"/>
      <c r="T20" s="58"/>
      <c r="U20" s="59"/>
      <c r="V20" s="60"/>
      <c r="W20" s="61"/>
      <c r="X20" s="18"/>
      <c r="Y20" s="16"/>
      <c r="Z20" s="16"/>
      <c r="AA20" s="7"/>
      <c r="AB20" s="7"/>
      <c r="AC20" s="7"/>
      <c r="AD20" s="7"/>
      <c r="AE20" s="7"/>
    </row>
    <row r="21" spans="1:31" ht="18" customHeight="1" x14ac:dyDescent="0.2">
      <c r="A21" s="7"/>
      <c r="B21" s="43"/>
      <c r="C21" s="56"/>
      <c r="D21" s="57"/>
      <c r="E21" s="101"/>
      <c r="F21" s="102"/>
      <c r="G21" s="103"/>
      <c r="H21" s="104"/>
      <c r="I21" s="44"/>
      <c r="J21" s="45"/>
      <c r="K21" s="43"/>
      <c r="L21" s="7"/>
      <c r="M21" s="7"/>
      <c r="N21" s="7"/>
      <c r="O21" s="7"/>
      <c r="P21" s="7"/>
      <c r="Q21" s="16"/>
      <c r="R21" s="17"/>
      <c r="S21" s="19"/>
      <c r="T21" s="58"/>
      <c r="U21" s="59"/>
      <c r="V21" s="60"/>
      <c r="W21" s="61"/>
      <c r="X21" s="18"/>
      <c r="Y21" s="16"/>
      <c r="Z21" s="16"/>
      <c r="AA21" s="7"/>
      <c r="AB21" s="7"/>
      <c r="AC21" s="7"/>
      <c r="AD21" s="7"/>
      <c r="AE21" s="7"/>
    </row>
    <row r="22" spans="1:31" ht="18" customHeight="1" x14ac:dyDescent="0.2">
      <c r="A22" s="7"/>
      <c r="B22" s="43"/>
      <c r="C22" s="56"/>
      <c r="D22" s="57"/>
      <c r="E22" s="101"/>
      <c r="F22" s="102"/>
      <c r="G22" s="103"/>
      <c r="H22" s="104"/>
      <c r="I22" s="44"/>
      <c r="J22" s="45"/>
      <c r="K22" s="43"/>
      <c r="L22" s="7"/>
      <c r="M22" s="7"/>
      <c r="N22" s="7"/>
      <c r="O22" s="7"/>
      <c r="P22" s="7"/>
      <c r="Q22" s="16"/>
      <c r="R22" s="17"/>
      <c r="S22" s="19"/>
      <c r="T22" s="58"/>
      <c r="U22" s="59"/>
      <c r="V22" s="60"/>
      <c r="W22" s="61"/>
      <c r="X22" s="18"/>
      <c r="Y22" s="16"/>
      <c r="Z22" s="16"/>
      <c r="AA22" s="7"/>
      <c r="AB22" s="7"/>
      <c r="AC22" s="7"/>
      <c r="AD22" s="7"/>
      <c r="AE22" s="7"/>
    </row>
    <row r="23" spans="1:31" ht="18" customHeight="1" x14ac:dyDescent="0.2">
      <c r="A23" s="7"/>
      <c r="B23" s="43"/>
      <c r="C23" s="56"/>
      <c r="D23" s="57"/>
      <c r="E23" s="101"/>
      <c r="F23" s="102"/>
      <c r="G23" s="103"/>
      <c r="H23" s="104"/>
      <c r="I23" s="44"/>
      <c r="J23" s="16"/>
      <c r="K23" s="16"/>
      <c r="L23" s="7"/>
      <c r="M23" s="7"/>
      <c r="N23" s="7"/>
      <c r="O23" s="7"/>
      <c r="P23" s="7"/>
      <c r="Q23" s="16"/>
      <c r="R23" s="17"/>
      <c r="S23" s="19"/>
      <c r="T23" s="58"/>
      <c r="U23" s="59"/>
      <c r="V23" s="60"/>
      <c r="W23" s="61"/>
      <c r="X23" s="18"/>
      <c r="Y23" s="16"/>
      <c r="Z23" s="16"/>
      <c r="AA23" s="7"/>
      <c r="AB23" s="7"/>
      <c r="AC23" s="7"/>
      <c r="AD23" s="7"/>
      <c r="AE23" s="7"/>
    </row>
    <row r="24" spans="1:31" ht="18" customHeight="1" x14ac:dyDescent="0.2">
      <c r="A24" s="7"/>
      <c r="B24" s="43"/>
      <c r="C24" s="56"/>
      <c r="D24" s="57"/>
      <c r="E24" s="101"/>
      <c r="F24" s="102"/>
      <c r="G24" s="103"/>
      <c r="H24" s="104"/>
      <c r="I24" s="44"/>
      <c r="J24" s="45"/>
      <c r="K24" s="16"/>
      <c r="L24" s="7"/>
      <c r="M24" s="7"/>
      <c r="N24" s="7"/>
      <c r="O24" s="7"/>
      <c r="P24" s="7"/>
      <c r="Q24" s="16"/>
      <c r="R24" s="17"/>
      <c r="S24" s="19"/>
      <c r="T24" s="58"/>
      <c r="U24" s="59"/>
      <c r="V24" s="60"/>
      <c r="W24" s="61"/>
      <c r="X24" s="18"/>
      <c r="Y24" s="16"/>
      <c r="Z24" s="16"/>
      <c r="AA24" s="7"/>
      <c r="AB24" s="7"/>
      <c r="AC24" s="7"/>
      <c r="AD24" s="7"/>
      <c r="AE24" s="7"/>
    </row>
    <row r="25" spans="1:31" ht="18" customHeight="1" x14ac:dyDescent="0.2">
      <c r="A25" s="7"/>
      <c r="B25" s="43"/>
      <c r="C25" s="56"/>
      <c r="D25" s="57"/>
      <c r="E25" s="101"/>
      <c r="F25" s="102"/>
      <c r="G25" s="103"/>
      <c r="H25" s="104"/>
      <c r="I25" s="44"/>
      <c r="J25" s="45"/>
      <c r="K25" s="16"/>
      <c r="L25" s="7"/>
      <c r="M25" s="7"/>
      <c r="N25" s="7"/>
      <c r="O25" s="7"/>
      <c r="P25" s="7"/>
      <c r="Q25" s="16"/>
      <c r="R25" s="17"/>
      <c r="S25" s="19"/>
      <c r="T25" s="58"/>
      <c r="U25" s="59"/>
      <c r="V25" s="60"/>
      <c r="W25" s="61"/>
      <c r="X25" s="18"/>
      <c r="Y25" s="16"/>
      <c r="Z25" s="16"/>
      <c r="AA25" s="7"/>
      <c r="AB25" s="7"/>
      <c r="AC25" s="7"/>
      <c r="AD25" s="7"/>
      <c r="AE25" s="7"/>
    </row>
    <row r="26" spans="1:31" ht="18" customHeight="1" x14ac:dyDescent="0.2">
      <c r="A26" s="7"/>
      <c r="B26" s="43"/>
      <c r="C26" s="56"/>
      <c r="D26" s="57"/>
      <c r="E26" s="101"/>
      <c r="F26" s="102"/>
      <c r="G26" s="103"/>
      <c r="H26" s="104"/>
      <c r="I26" s="44"/>
      <c r="J26" s="45"/>
      <c r="K26" s="16"/>
      <c r="L26" s="7"/>
      <c r="M26" s="7"/>
      <c r="N26" s="7"/>
      <c r="O26" s="7"/>
      <c r="P26" s="7"/>
      <c r="Q26" s="16"/>
      <c r="R26" s="17"/>
      <c r="S26" s="19"/>
      <c r="T26" s="58"/>
      <c r="U26" s="59"/>
      <c r="V26" s="60"/>
      <c r="W26" s="61"/>
      <c r="X26" s="18"/>
      <c r="Y26" s="16"/>
      <c r="Z26" s="16"/>
      <c r="AA26" s="7"/>
      <c r="AB26" s="7"/>
      <c r="AC26" s="7"/>
      <c r="AD26" s="7"/>
      <c r="AE26" s="7"/>
    </row>
    <row r="27" spans="1:31" ht="18" customHeight="1" x14ac:dyDescent="0.2">
      <c r="A27" s="7"/>
      <c r="B27" s="43"/>
      <c r="C27" s="56"/>
      <c r="D27" s="57"/>
      <c r="E27" s="101"/>
      <c r="F27" s="102"/>
      <c r="G27" s="103"/>
      <c r="H27" s="104"/>
      <c r="I27" s="44"/>
      <c r="J27" s="45"/>
      <c r="K27" s="16"/>
      <c r="L27" s="7"/>
      <c r="M27" s="7"/>
      <c r="N27" s="7"/>
      <c r="O27" s="7"/>
      <c r="P27" s="7"/>
      <c r="Q27" s="16"/>
      <c r="R27" s="17"/>
      <c r="S27" s="19"/>
      <c r="T27" s="58"/>
      <c r="U27" s="59"/>
      <c r="V27" s="60"/>
      <c r="W27" s="61"/>
      <c r="X27" s="18"/>
      <c r="Y27" s="16"/>
      <c r="Z27" s="16"/>
      <c r="AA27" s="7"/>
      <c r="AB27" s="7"/>
      <c r="AC27" s="7"/>
      <c r="AD27" s="7"/>
      <c r="AE27" s="7"/>
    </row>
    <row r="28" spans="1:31" ht="18" customHeight="1" x14ac:dyDescent="0.2">
      <c r="A28" s="7"/>
      <c r="B28" s="43"/>
      <c r="C28" s="56"/>
      <c r="D28" s="57"/>
      <c r="E28" s="101"/>
      <c r="F28" s="102"/>
      <c r="G28" s="103"/>
      <c r="H28" s="104"/>
      <c r="I28" s="44"/>
      <c r="J28" s="45"/>
      <c r="K28" s="16"/>
      <c r="L28" s="7"/>
      <c r="M28" s="7"/>
      <c r="N28" s="7"/>
      <c r="O28" s="7"/>
      <c r="P28" s="7"/>
      <c r="Q28" s="16"/>
      <c r="R28" s="17"/>
      <c r="S28" s="19"/>
      <c r="T28" s="58"/>
      <c r="U28" s="59"/>
      <c r="V28" s="60"/>
      <c r="W28" s="61"/>
      <c r="X28" s="18"/>
      <c r="Y28" s="16"/>
      <c r="Z28" s="16"/>
      <c r="AA28" s="7"/>
      <c r="AB28" s="7"/>
      <c r="AC28" s="7"/>
      <c r="AD28" s="7"/>
      <c r="AE28" s="7"/>
    </row>
    <row r="29" spans="1:31" ht="18" customHeight="1" x14ac:dyDescent="0.2">
      <c r="A29" s="7"/>
      <c r="B29" s="43"/>
      <c r="C29" s="56"/>
      <c r="D29" s="57"/>
      <c r="E29" s="101"/>
      <c r="F29" s="102"/>
      <c r="G29" s="103"/>
      <c r="H29" s="104"/>
      <c r="I29" s="44"/>
      <c r="J29" s="45"/>
      <c r="K29" s="16"/>
      <c r="L29" s="7"/>
      <c r="M29" s="7"/>
      <c r="N29" s="7"/>
      <c r="O29" s="7"/>
      <c r="P29" s="7"/>
      <c r="Q29" s="16"/>
      <c r="R29" s="17"/>
      <c r="S29" s="19"/>
      <c r="T29" s="58"/>
      <c r="U29" s="59"/>
      <c r="V29" s="60"/>
      <c r="W29" s="61"/>
      <c r="X29" s="18"/>
      <c r="Y29" s="16"/>
      <c r="Z29" s="16"/>
      <c r="AA29" s="7"/>
      <c r="AB29" s="7"/>
      <c r="AC29" s="7"/>
      <c r="AD29" s="7"/>
      <c r="AE29" s="7"/>
    </row>
    <row r="30" spans="1:31" ht="18" customHeight="1" x14ac:dyDescent="0.2">
      <c r="A30" s="7"/>
      <c r="B30" s="43"/>
      <c r="C30" s="56"/>
      <c r="D30" s="57"/>
      <c r="E30" s="101"/>
      <c r="F30" s="102"/>
      <c r="G30" s="103"/>
      <c r="H30" s="104"/>
      <c r="I30" s="44"/>
      <c r="J30" s="45"/>
      <c r="K30" s="16"/>
      <c r="L30" s="7"/>
      <c r="M30" s="7"/>
      <c r="N30" s="7"/>
      <c r="O30" s="7"/>
      <c r="P30" s="7"/>
      <c r="Q30" s="16"/>
      <c r="R30" s="17"/>
      <c r="S30" s="19"/>
      <c r="T30" s="58"/>
      <c r="U30" s="59"/>
      <c r="V30" s="60"/>
      <c r="W30" s="61"/>
      <c r="X30" s="18"/>
      <c r="Y30" s="16"/>
      <c r="Z30" s="16"/>
      <c r="AA30" s="7"/>
      <c r="AB30" s="7"/>
      <c r="AC30" s="7"/>
      <c r="AD30" s="7"/>
      <c r="AE30" s="7"/>
    </row>
    <row r="31" spans="1:31" ht="18" customHeight="1" x14ac:dyDescent="0.2">
      <c r="A31" s="7"/>
      <c r="B31" s="16"/>
      <c r="C31" s="17"/>
      <c r="D31" s="19"/>
      <c r="E31" s="58"/>
      <c r="F31" s="59"/>
      <c r="G31" s="60"/>
      <c r="H31" s="61"/>
      <c r="I31" s="18"/>
      <c r="J31" s="16"/>
      <c r="K31" s="16"/>
      <c r="L31" s="7"/>
      <c r="M31" s="7"/>
      <c r="N31" s="7"/>
      <c r="O31" s="7"/>
      <c r="P31" s="7"/>
      <c r="Q31" s="16"/>
      <c r="R31" s="17"/>
      <c r="S31" s="19"/>
      <c r="T31" s="58"/>
      <c r="U31" s="59"/>
      <c r="V31" s="60"/>
      <c r="W31" s="61"/>
      <c r="X31" s="18"/>
      <c r="Y31" s="16"/>
      <c r="Z31" s="16"/>
      <c r="AA31" s="7"/>
      <c r="AB31" s="7"/>
      <c r="AC31" s="7"/>
      <c r="AD31" s="7"/>
      <c r="AE31" s="7"/>
    </row>
    <row r="32" spans="1:31" ht="18" customHeight="1" x14ac:dyDescent="0.2">
      <c r="A32" s="7"/>
      <c r="B32" s="16"/>
      <c r="C32" s="17"/>
      <c r="D32" s="19"/>
      <c r="E32" s="58"/>
      <c r="F32" s="59"/>
      <c r="G32" s="60"/>
      <c r="H32" s="61"/>
      <c r="I32" s="18"/>
      <c r="J32" s="16"/>
      <c r="K32" s="16"/>
      <c r="L32" s="7"/>
      <c r="M32" s="7"/>
      <c r="N32" s="7"/>
      <c r="O32" s="7"/>
      <c r="P32" s="7"/>
      <c r="Q32" s="16"/>
      <c r="R32" s="17"/>
      <c r="S32" s="19"/>
      <c r="T32" s="58"/>
      <c r="U32" s="59"/>
      <c r="V32" s="60"/>
      <c r="W32" s="61"/>
      <c r="X32" s="18"/>
      <c r="Y32" s="16"/>
      <c r="Z32" s="16"/>
      <c r="AA32" s="7"/>
      <c r="AB32" s="7"/>
      <c r="AC32" s="7"/>
      <c r="AD32" s="7"/>
      <c r="AE32" s="7"/>
    </row>
    <row r="33" spans="1:31" ht="18" customHeight="1" x14ac:dyDescent="0.2">
      <c r="A33" s="7"/>
      <c r="B33" s="16"/>
      <c r="C33" s="17"/>
      <c r="D33" s="19"/>
      <c r="E33" s="58"/>
      <c r="F33" s="59"/>
      <c r="G33" s="60"/>
      <c r="H33" s="61"/>
      <c r="I33" s="18"/>
      <c r="J33" s="16"/>
      <c r="K33" s="16"/>
      <c r="L33" s="7"/>
      <c r="M33" s="7"/>
      <c r="N33" s="7"/>
      <c r="O33" s="7"/>
      <c r="P33" s="7"/>
      <c r="Q33" s="16"/>
      <c r="R33" s="17"/>
      <c r="S33" s="19"/>
      <c r="T33" s="58"/>
      <c r="U33" s="59"/>
      <c r="V33" s="60"/>
      <c r="W33" s="61"/>
      <c r="X33" s="18"/>
      <c r="Y33" s="16"/>
      <c r="Z33" s="16"/>
      <c r="AA33" s="7"/>
      <c r="AB33" s="7"/>
      <c r="AC33" s="7"/>
      <c r="AD33" s="7"/>
      <c r="AE33" s="7"/>
    </row>
    <row r="34" spans="1:31" ht="18" customHeight="1" x14ac:dyDescent="0.2">
      <c r="A34" s="7"/>
      <c r="B34" s="16"/>
      <c r="C34" s="17"/>
      <c r="D34" s="19"/>
      <c r="E34" s="58"/>
      <c r="F34" s="59"/>
      <c r="G34" s="60"/>
      <c r="H34" s="61"/>
      <c r="I34" s="18"/>
      <c r="J34" s="16"/>
      <c r="K34" s="16"/>
      <c r="L34" s="7"/>
      <c r="M34" s="7"/>
      <c r="N34" s="7"/>
      <c r="O34" s="7"/>
      <c r="P34" s="7"/>
      <c r="Q34" s="16"/>
      <c r="R34" s="17"/>
      <c r="S34" s="19"/>
      <c r="T34" s="58"/>
      <c r="U34" s="59"/>
      <c r="V34" s="60"/>
      <c r="W34" s="61"/>
      <c r="X34" s="18"/>
      <c r="Y34" s="16"/>
      <c r="Z34" s="16"/>
      <c r="AA34" s="7"/>
      <c r="AB34" s="7"/>
      <c r="AC34" s="7"/>
      <c r="AD34" s="7"/>
      <c r="AE34" s="7"/>
    </row>
    <row r="35" spans="1:31" ht="18" customHeight="1" x14ac:dyDescent="0.2">
      <c r="A35" s="7"/>
      <c r="B35" s="16"/>
      <c r="C35" s="17"/>
      <c r="D35" s="19"/>
      <c r="E35" s="58"/>
      <c r="F35" s="59"/>
      <c r="G35" s="60"/>
      <c r="H35" s="61"/>
      <c r="I35" s="18"/>
      <c r="J35" s="16"/>
      <c r="K35" s="16"/>
      <c r="L35" s="7"/>
      <c r="M35" s="7"/>
      <c r="N35" s="7"/>
      <c r="O35" s="7"/>
      <c r="P35" s="7"/>
      <c r="Q35" s="16"/>
      <c r="R35" s="17"/>
      <c r="S35" s="19"/>
      <c r="T35" s="58"/>
      <c r="U35" s="59"/>
      <c r="V35" s="60"/>
      <c r="W35" s="61"/>
      <c r="X35" s="18"/>
      <c r="Y35" s="16"/>
      <c r="Z35" s="16"/>
      <c r="AA35" s="7"/>
      <c r="AB35" s="7"/>
      <c r="AC35" s="7"/>
      <c r="AD35" s="7"/>
      <c r="AE35" s="7"/>
    </row>
    <row r="36" spans="1:31" ht="18" customHeight="1" x14ac:dyDescent="0.2">
      <c r="A36" s="7"/>
      <c r="B36" s="16"/>
      <c r="C36" s="17"/>
      <c r="D36" s="19"/>
      <c r="E36" s="58"/>
      <c r="F36" s="59"/>
      <c r="G36" s="60"/>
      <c r="H36" s="61"/>
      <c r="I36" s="18"/>
      <c r="J36" s="16"/>
      <c r="K36" s="16"/>
      <c r="L36" s="7"/>
      <c r="M36" s="7"/>
      <c r="N36" s="7"/>
      <c r="O36" s="7"/>
      <c r="P36" s="7"/>
      <c r="Q36" s="16"/>
      <c r="R36" s="17"/>
      <c r="S36" s="19"/>
      <c r="T36" s="58"/>
      <c r="U36" s="59"/>
      <c r="V36" s="60"/>
      <c r="W36" s="61"/>
      <c r="X36" s="18"/>
      <c r="Y36" s="16"/>
      <c r="Z36" s="16"/>
      <c r="AA36" s="7"/>
      <c r="AB36" s="7"/>
      <c r="AC36" s="7"/>
      <c r="AD36" s="7"/>
      <c r="AE36" s="7"/>
    </row>
    <row r="37" spans="1:31" ht="18" customHeight="1" x14ac:dyDescent="0.2">
      <c r="A37" s="7"/>
      <c r="B37" s="16"/>
      <c r="C37" s="17"/>
      <c r="D37" s="19"/>
      <c r="E37" s="58"/>
      <c r="F37" s="59"/>
      <c r="G37" s="60"/>
      <c r="H37" s="61"/>
      <c r="I37" s="18"/>
      <c r="J37" s="16"/>
      <c r="K37" s="16"/>
      <c r="L37" s="7"/>
      <c r="M37" s="7"/>
      <c r="N37" s="7"/>
      <c r="O37" s="7"/>
      <c r="P37" s="7"/>
      <c r="Q37" s="16"/>
      <c r="R37" s="17"/>
      <c r="S37" s="19"/>
      <c r="T37" s="58"/>
      <c r="U37" s="59"/>
      <c r="V37" s="60"/>
      <c r="W37" s="61"/>
      <c r="X37" s="18"/>
      <c r="Y37" s="16"/>
      <c r="Z37" s="16"/>
      <c r="AA37" s="7"/>
      <c r="AB37" s="7"/>
      <c r="AC37" s="7"/>
      <c r="AD37" s="7"/>
      <c r="AE37" s="7"/>
    </row>
    <row r="38" spans="1:31" ht="18" customHeight="1" x14ac:dyDescent="0.2">
      <c r="A38" s="7"/>
      <c r="B38" s="16"/>
      <c r="C38" s="17"/>
      <c r="D38" s="19"/>
      <c r="E38" s="58"/>
      <c r="F38" s="59"/>
      <c r="G38" s="60"/>
      <c r="H38" s="61"/>
      <c r="I38" s="18"/>
      <c r="J38" s="16"/>
      <c r="K38" s="16"/>
      <c r="L38" s="7"/>
      <c r="M38" s="7"/>
      <c r="N38" s="7"/>
      <c r="O38" s="7"/>
      <c r="P38" s="7"/>
      <c r="Q38" s="16"/>
      <c r="R38" s="17"/>
      <c r="S38" s="19"/>
      <c r="T38" s="58"/>
      <c r="U38" s="59"/>
      <c r="V38" s="60"/>
      <c r="W38" s="61"/>
      <c r="X38" s="18"/>
      <c r="Y38" s="16"/>
      <c r="Z38" s="16"/>
      <c r="AA38" s="7"/>
      <c r="AB38" s="7"/>
      <c r="AC38" s="7"/>
      <c r="AD38" s="7"/>
      <c r="AE38" s="7"/>
    </row>
    <row r="39" spans="1:31" ht="18" customHeight="1" x14ac:dyDescent="0.2">
      <c r="A39" s="7"/>
      <c r="B39" s="16"/>
      <c r="C39" s="17"/>
      <c r="D39" s="19"/>
      <c r="E39" s="58"/>
      <c r="F39" s="59"/>
      <c r="G39" s="60"/>
      <c r="H39" s="61"/>
      <c r="I39" s="18"/>
      <c r="J39" s="16"/>
      <c r="K39" s="16"/>
      <c r="L39" s="7"/>
      <c r="M39" s="7"/>
      <c r="N39" s="7"/>
      <c r="O39" s="7"/>
      <c r="P39" s="7"/>
      <c r="Q39" s="16"/>
      <c r="R39" s="17"/>
      <c r="S39" s="19"/>
      <c r="T39" s="58"/>
      <c r="U39" s="59"/>
      <c r="V39" s="60"/>
      <c r="W39" s="61"/>
      <c r="X39" s="18"/>
      <c r="Y39" s="16"/>
      <c r="Z39" s="16"/>
      <c r="AA39" s="7"/>
      <c r="AB39" s="7"/>
      <c r="AC39" s="7"/>
      <c r="AD39" s="7"/>
      <c r="AE39" s="7"/>
    </row>
    <row r="40" spans="1:31" ht="18" customHeight="1" x14ac:dyDescent="0.2">
      <c r="A40" s="7"/>
      <c r="B40" s="16"/>
      <c r="C40" s="17"/>
      <c r="D40" s="19"/>
      <c r="E40" s="58"/>
      <c r="F40" s="59"/>
      <c r="G40" s="60"/>
      <c r="H40" s="61"/>
      <c r="I40" s="18"/>
      <c r="J40" s="16"/>
      <c r="K40" s="16"/>
      <c r="L40" s="7"/>
      <c r="M40" s="7"/>
      <c r="N40" s="7"/>
      <c r="O40" s="7"/>
      <c r="P40" s="7"/>
      <c r="Q40" s="16"/>
      <c r="R40" s="17"/>
      <c r="S40" s="19"/>
      <c r="T40" s="58"/>
      <c r="U40" s="59"/>
      <c r="V40" s="60"/>
      <c r="W40" s="61"/>
      <c r="X40" s="18"/>
      <c r="Y40" s="16"/>
      <c r="Z40" s="16"/>
      <c r="AA40" s="7"/>
      <c r="AB40" s="7"/>
      <c r="AC40" s="7"/>
      <c r="AD40" s="7"/>
      <c r="AE40" s="7"/>
    </row>
    <row r="41" spans="1:31" ht="18" customHeight="1" x14ac:dyDescent="0.2">
      <c r="A41" s="7"/>
      <c r="B41" s="16"/>
      <c r="C41" s="17"/>
      <c r="D41" s="19"/>
      <c r="E41" s="58"/>
      <c r="F41" s="59"/>
      <c r="G41" s="60"/>
      <c r="H41" s="61"/>
      <c r="I41" s="18"/>
      <c r="J41" s="16"/>
      <c r="K41" s="16"/>
      <c r="L41" s="7"/>
      <c r="M41" s="7"/>
      <c r="N41" s="7"/>
      <c r="O41" s="7"/>
      <c r="P41" s="7"/>
      <c r="Q41" s="16"/>
      <c r="R41" s="17"/>
      <c r="S41" s="19"/>
      <c r="T41" s="58"/>
      <c r="U41" s="59"/>
      <c r="V41" s="60"/>
      <c r="W41" s="61"/>
      <c r="X41" s="18"/>
      <c r="Y41" s="16"/>
      <c r="Z41" s="16"/>
      <c r="AA41" s="7"/>
      <c r="AB41" s="7"/>
      <c r="AC41" s="7"/>
      <c r="AD41" s="7"/>
      <c r="AE41" s="7"/>
    </row>
    <row r="42" spans="1:31" ht="12.75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</row>
    <row r="43" spans="1:31" ht="17.25" x14ac:dyDescent="0.2">
      <c r="A43" s="7"/>
      <c r="B43" s="20" t="s">
        <v>25</v>
      </c>
      <c r="C43" s="21" t="s">
        <v>26</v>
      </c>
      <c r="D43" s="22" t="s">
        <v>27</v>
      </c>
      <c r="E43" s="23"/>
      <c r="F43" s="22"/>
      <c r="G43" s="24"/>
      <c r="H43" s="20" t="s">
        <v>25</v>
      </c>
      <c r="I43" s="21" t="s">
        <v>26</v>
      </c>
      <c r="J43" s="62" t="s">
        <v>27</v>
      </c>
      <c r="K43" s="63"/>
      <c r="L43" s="64"/>
      <c r="N43" s="7"/>
      <c r="O43" s="7"/>
      <c r="P43" s="7"/>
      <c r="Q43" s="20" t="s">
        <v>25</v>
      </c>
      <c r="R43" s="21" t="s">
        <v>26</v>
      </c>
      <c r="S43" s="22" t="s">
        <v>27</v>
      </c>
      <c r="T43" s="23"/>
      <c r="U43" s="22"/>
      <c r="V43" s="24"/>
      <c r="W43" s="20" t="s">
        <v>25</v>
      </c>
      <c r="X43" s="21" t="s">
        <v>26</v>
      </c>
      <c r="Y43" s="62" t="s">
        <v>27</v>
      </c>
      <c r="Z43" s="63"/>
      <c r="AA43" s="64"/>
      <c r="AB43" s="7"/>
      <c r="AC43" s="7"/>
      <c r="AD43" s="7"/>
      <c r="AE43" s="7"/>
    </row>
    <row r="44" spans="1:31" ht="12.75" x14ac:dyDescent="0.2">
      <c r="A44" s="7"/>
      <c r="B44" s="25"/>
      <c r="C44" s="50"/>
      <c r="D44" s="26"/>
      <c r="E44" s="27"/>
      <c r="F44" s="27"/>
      <c r="G44" s="28"/>
      <c r="H44" s="25"/>
      <c r="I44" s="54"/>
      <c r="J44" s="105"/>
      <c r="K44" s="106"/>
      <c r="L44" s="107"/>
      <c r="N44" s="7"/>
      <c r="O44" s="7"/>
      <c r="P44" s="7"/>
      <c r="Q44" s="25"/>
      <c r="R44" s="50"/>
      <c r="S44" s="26"/>
      <c r="T44" s="27"/>
      <c r="U44" s="27"/>
      <c r="V44" s="28"/>
      <c r="W44" s="25"/>
      <c r="X44" s="55"/>
      <c r="Y44" s="65"/>
      <c r="Z44" s="66"/>
      <c r="AA44" s="67"/>
      <c r="AB44" s="7"/>
      <c r="AC44" s="7"/>
      <c r="AD44" s="7"/>
      <c r="AE44" s="7"/>
    </row>
    <row r="45" spans="1:31" ht="12.75" x14ac:dyDescent="0.2">
      <c r="A45" s="7"/>
      <c r="B45" s="29"/>
      <c r="C45" s="51"/>
      <c r="D45" s="31"/>
      <c r="E45" s="32"/>
      <c r="F45" s="32"/>
      <c r="G45" s="33"/>
      <c r="H45" s="29"/>
      <c r="I45" s="52"/>
      <c r="J45" s="78"/>
      <c r="K45" s="79"/>
      <c r="L45" s="80"/>
      <c r="N45" s="7"/>
      <c r="O45" s="7"/>
      <c r="P45" s="7"/>
      <c r="Q45" s="29"/>
      <c r="R45" s="51"/>
      <c r="S45" s="31"/>
      <c r="T45" s="32"/>
      <c r="U45" s="32"/>
      <c r="V45" s="33"/>
      <c r="W45" s="29"/>
      <c r="X45" s="51"/>
      <c r="Y45" s="68"/>
      <c r="Z45" s="69"/>
      <c r="AA45" s="70"/>
      <c r="AB45" s="7"/>
      <c r="AC45" s="7"/>
      <c r="AD45" s="7"/>
      <c r="AE45" s="7"/>
    </row>
    <row r="46" spans="1:31" ht="12.75" x14ac:dyDescent="0.2">
      <c r="A46" s="7"/>
      <c r="B46" s="29"/>
      <c r="C46" s="51"/>
      <c r="D46" s="31"/>
      <c r="E46" s="32"/>
      <c r="F46" s="32"/>
      <c r="G46" s="33"/>
      <c r="H46" s="29"/>
      <c r="I46" s="52"/>
      <c r="J46" s="78"/>
      <c r="K46" s="79"/>
      <c r="L46" s="80"/>
      <c r="N46" s="7"/>
      <c r="O46" s="7"/>
      <c r="P46" s="7"/>
      <c r="Q46" s="29"/>
      <c r="R46" s="51"/>
      <c r="S46" s="31"/>
      <c r="T46" s="32"/>
      <c r="U46" s="32"/>
      <c r="V46" s="33"/>
      <c r="W46" s="29"/>
      <c r="X46" s="52"/>
      <c r="Y46" s="78"/>
      <c r="Z46" s="79"/>
      <c r="AA46" s="80"/>
      <c r="AB46" s="7"/>
      <c r="AC46" s="7"/>
      <c r="AD46" s="7"/>
      <c r="AE46" s="7"/>
    </row>
    <row r="47" spans="1:31" ht="12.75" x14ac:dyDescent="0.2">
      <c r="A47" s="7"/>
      <c r="B47" s="29"/>
      <c r="C47" s="51"/>
      <c r="D47" s="31"/>
      <c r="E47" s="32"/>
      <c r="F47" s="32"/>
      <c r="G47" s="33"/>
      <c r="H47" s="29"/>
      <c r="I47" s="52"/>
      <c r="J47" s="78"/>
      <c r="K47" s="79"/>
      <c r="L47" s="80"/>
      <c r="N47" s="7"/>
      <c r="O47" s="7"/>
      <c r="P47" s="7"/>
      <c r="Q47" s="29"/>
      <c r="R47" s="51"/>
      <c r="S47" s="31"/>
      <c r="T47" s="32"/>
      <c r="U47" s="32"/>
      <c r="V47" s="33"/>
      <c r="W47" s="29"/>
      <c r="X47" s="30"/>
      <c r="Y47" s="68"/>
      <c r="Z47" s="69"/>
      <c r="AA47" s="70"/>
      <c r="AB47" s="7"/>
      <c r="AC47" s="7"/>
      <c r="AD47" s="7"/>
      <c r="AE47" s="7"/>
    </row>
    <row r="48" spans="1:31" ht="12.75" x14ac:dyDescent="0.2">
      <c r="A48" s="7"/>
      <c r="B48" s="29"/>
      <c r="C48" s="51"/>
      <c r="D48" s="31"/>
      <c r="E48" s="32"/>
      <c r="F48" s="32"/>
      <c r="G48" s="33"/>
      <c r="H48" s="29"/>
      <c r="I48" s="52"/>
      <c r="J48" s="78"/>
      <c r="K48" s="79"/>
      <c r="L48" s="80"/>
      <c r="N48" s="7"/>
      <c r="O48" s="7"/>
      <c r="P48" s="7"/>
      <c r="Q48" s="46"/>
      <c r="R48" s="52"/>
      <c r="S48" s="47"/>
      <c r="T48" s="48"/>
      <c r="U48" s="48"/>
      <c r="V48" s="49"/>
      <c r="W48" s="29"/>
      <c r="X48" s="30"/>
      <c r="Y48" s="68"/>
      <c r="Z48" s="69"/>
      <c r="AA48" s="70"/>
      <c r="AB48" s="7"/>
      <c r="AC48" s="7"/>
      <c r="AD48" s="7"/>
      <c r="AE48" s="7"/>
    </row>
    <row r="49" spans="1:31" ht="12.75" x14ac:dyDescent="0.2">
      <c r="A49" s="7"/>
      <c r="B49" s="29"/>
      <c r="C49" s="51"/>
      <c r="D49" s="31"/>
      <c r="E49" s="32"/>
      <c r="F49" s="32"/>
      <c r="G49" s="33"/>
      <c r="H49" s="29"/>
      <c r="I49" s="30"/>
      <c r="J49" s="68"/>
      <c r="K49" s="69"/>
      <c r="L49" s="70"/>
      <c r="N49" s="7"/>
      <c r="O49" s="7"/>
      <c r="P49" s="7"/>
      <c r="Q49" s="29"/>
      <c r="R49" s="51"/>
      <c r="S49" s="31"/>
      <c r="T49" s="32"/>
      <c r="U49" s="32"/>
      <c r="V49" s="33"/>
      <c r="W49" s="29"/>
      <c r="X49" s="30"/>
      <c r="Y49" s="68"/>
      <c r="Z49" s="69"/>
      <c r="AA49" s="70"/>
      <c r="AB49" s="7"/>
      <c r="AC49" s="7"/>
      <c r="AD49" s="7"/>
      <c r="AE49" s="7"/>
    </row>
    <row r="50" spans="1:31" ht="12.75" x14ac:dyDescent="0.2">
      <c r="A50" s="7"/>
      <c r="B50" s="29"/>
      <c r="C50" s="51"/>
      <c r="D50" s="31"/>
      <c r="E50" s="32"/>
      <c r="F50" s="32"/>
      <c r="G50" s="33"/>
      <c r="H50" s="29"/>
      <c r="I50" s="30"/>
      <c r="J50" s="68"/>
      <c r="K50" s="69"/>
      <c r="L50" s="70"/>
      <c r="N50" s="7"/>
      <c r="O50" s="7"/>
      <c r="P50" s="7"/>
      <c r="Q50" s="29"/>
      <c r="R50" s="51"/>
      <c r="S50" s="31"/>
      <c r="T50" s="32"/>
      <c r="U50" s="32"/>
      <c r="V50" s="33"/>
      <c r="W50" s="29"/>
      <c r="X50" s="30"/>
      <c r="Y50" s="68"/>
      <c r="Z50" s="69"/>
      <c r="AA50" s="70"/>
      <c r="AB50" s="7"/>
      <c r="AC50" s="7"/>
      <c r="AD50" s="7"/>
      <c r="AE50" s="7"/>
    </row>
    <row r="51" spans="1:31" ht="12.75" x14ac:dyDescent="0.2">
      <c r="A51" s="7"/>
      <c r="B51" s="29"/>
      <c r="C51" s="51"/>
      <c r="D51" s="31"/>
      <c r="E51" s="32"/>
      <c r="F51" s="32"/>
      <c r="G51" s="33"/>
      <c r="H51" s="29"/>
      <c r="I51" s="30"/>
      <c r="J51" s="68"/>
      <c r="K51" s="69"/>
      <c r="L51" s="70"/>
      <c r="N51" s="7"/>
      <c r="O51" s="7"/>
      <c r="P51" s="7"/>
      <c r="Q51" s="29"/>
      <c r="R51" s="51"/>
      <c r="S51" s="31"/>
      <c r="T51" s="32"/>
      <c r="U51" s="32"/>
      <c r="V51" s="33"/>
      <c r="W51" s="29"/>
      <c r="X51" s="30"/>
      <c r="Y51" s="68"/>
      <c r="Z51" s="69"/>
      <c r="AA51" s="70"/>
      <c r="AB51" s="7"/>
      <c r="AC51" s="7"/>
      <c r="AD51" s="7"/>
      <c r="AE51" s="7"/>
    </row>
    <row r="52" spans="1:31" ht="12.75" x14ac:dyDescent="0.2">
      <c r="A52" s="7"/>
      <c r="B52" s="29"/>
      <c r="C52" s="51"/>
      <c r="D52" s="31"/>
      <c r="E52" s="32"/>
      <c r="F52" s="32"/>
      <c r="G52" s="33"/>
      <c r="H52" s="29"/>
      <c r="I52" s="30"/>
      <c r="J52" s="68"/>
      <c r="K52" s="69"/>
      <c r="L52" s="70"/>
      <c r="N52" s="7"/>
      <c r="O52" s="7"/>
      <c r="P52" s="7"/>
      <c r="Q52" s="29"/>
      <c r="R52" s="51"/>
      <c r="S52" s="31"/>
      <c r="T52" s="32"/>
      <c r="U52" s="32"/>
      <c r="V52" s="33"/>
      <c r="W52" s="29"/>
      <c r="X52" s="30"/>
      <c r="Y52" s="68"/>
      <c r="Z52" s="69"/>
      <c r="AA52" s="70"/>
      <c r="AB52" s="7"/>
      <c r="AC52" s="7"/>
      <c r="AD52" s="7"/>
      <c r="AE52" s="7"/>
    </row>
    <row r="53" spans="1:31" ht="12.75" x14ac:dyDescent="0.2">
      <c r="A53" s="7"/>
      <c r="B53" s="29"/>
      <c r="C53" s="52"/>
      <c r="D53" s="47"/>
      <c r="E53" s="48"/>
      <c r="F53" s="48"/>
      <c r="G53" s="49"/>
      <c r="H53" s="29"/>
      <c r="I53" s="30"/>
      <c r="J53" s="68"/>
      <c r="K53" s="69"/>
      <c r="L53" s="70"/>
      <c r="N53" s="7"/>
      <c r="O53" s="7"/>
      <c r="P53" s="7"/>
      <c r="Q53" s="29"/>
      <c r="R53" s="51"/>
      <c r="S53" s="31"/>
      <c r="T53" s="32"/>
      <c r="U53" s="32"/>
      <c r="V53" s="33"/>
      <c r="W53" s="29"/>
      <c r="X53" s="30"/>
      <c r="Y53" s="68"/>
      <c r="Z53" s="69"/>
      <c r="AA53" s="70"/>
      <c r="AB53" s="7"/>
      <c r="AC53" s="7"/>
      <c r="AD53" s="7"/>
      <c r="AE53" s="7"/>
    </row>
    <row r="54" spans="1:31" ht="12.75" x14ac:dyDescent="0.2">
      <c r="A54" s="7"/>
      <c r="B54" s="29"/>
      <c r="C54" s="51"/>
      <c r="D54" s="31"/>
      <c r="E54" s="32"/>
      <c r="F54" s="32"/>
      <c r="G54" s="33"/>
      <c r="H54" s="29"/>
      <c r="I54" s="30"/>
      <c r="J54" s="68"/>
      <c r="K54" s="69"/>
      <c r="L54" s="70"/>
      <c r="N54" s="7"/>
      <c r="O54" s="7"/>
      <c r="P54" s="7"/>
      <c r="Q54" s="29"/>
      <c r="R54" s="52"/>
      <c r="S54" s="47"/>
      <c r="T54" s="48"/>
      <c r="U54" s="48"/>
      <c r="V54" s="49"/>
      <c r="W54" s="29"/>
      <c r="X54" s="30"/>
      <c r="Y54" s="68"/>
      <c r="Z54" s="69"/>
      <c r="AA54" s="70"/>
      <c r="AB54" s="7"/>
      <c r="AC54" s="7"/>
      <c r="AD54" s="7"/>
      <c r="AE54" s="7"/>
    </row>
    <row r="55" spans="1:31" ht="12.75" x14ac:dyDescent="0.2">
      <c r="A55" s="7"/>
      <c r="B55" s="29"/>
      <c r="C55" s="51"/>
      <c r="D55" s="31"/>
      <c r="E55" s="32"/>
      <c r="F55" s="32"/>
      <c r="G55" s="33"/>
      <c r="H55" s="29"/>
      <c r="I55" s="30"/>
      <c r="J55" s="68"/>
      <c r="K55" s="69"/>
      <c r="L55" s="70"/>
      <c r="N55" s="7"/>
      <c r="O55" s="7"/>
      <c r="P55" s="7"/>
      <c r="Q55" s="29"/>
      <c r="R55" s="51"/>
      <c r="S55" s="31"/>
      <c r="T55" s="32"/>
      <c r="U55" s="32"/>
      <c r="V55" s="33"/>
      <c r="W55" s="29"/>
      <c r="X55" s="30"/>
      <c r="Y55" s="68"/>
      <c r="Z55" s="69"/>
      <c r="AA55" s="70"/>
      <c r="AB55" s="7"/>
      <c r="AC55" s="7"/>
      <c r="AD55" s="7"/>
      <c r="AE55" s="7"/>
    </row>
    <row r="56" spans="1:31" ht="12.75" x14ac:dyDescent="0.2">
      <c r="A56" s="7"/>
      <c r="B56" s="34"/>
      <c r="C56" s="53"/>
      <c r="D56" s="36"/>
      <c r="E56" s="37"/>
      <c r="F56" s="37"/>
      <c r="G56" s="38"/>
      <c r="H56" s="34"/>
      <c r="I56" s="35"/>
      <c r="J56" s="71"/>
      <c r="K56" s="72"/>
      <c r="L56" s="73"/>
      <c r="N56" s="7"/>
      <c r="O56" s="7"/>
      <c r="P56" s="7"/>
      <c r="Q56" s="34"/>
      <c r="R56" s="53"/>
      <c r="S56" s="36"/>
      <c r="T56" s="37"/>
      <c r="U56" s="37"/>
      <c r="V56" s="38"/>
      <c r="W56" s="34"/>
      <c r="X56" s="35"/>
      <c r="Y56" s="71"/>
      <c r="Z56" s="72"/>
      <c r="AA56" s="73"/>
      <c r="AB56" s="7"/>
      <c r="AC56" s="7"/>
      <c r="AD56" s="7"/>
      <c r="AE56" s="7"/>
    </row>
    <row r="57" spans="1:31" ht="12.75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</row>
    <row r="58" spans="1:31" ht="12.75" x14ac:dyDescent="0.2">
      <c r="A58" s="7"/>
      <c r="B58" s="74" t="s">
        <v>28</v>
      </c>
      <c r="C58" s="75"/>
      <c r="D58" s="74" t="s">
        <v>29</v>
      </c>
      <c r="E58" s="75"/>
      <c r="F58" s="7"/>
      <c r="G58" s="74" t="s">
        <v>30</v>
      </c>
      <c r="H58" s="75"/>
      <c r="I58" s="7"/>
      <c r="J58" s="7"/>
      <c r="K58" s="7"/>
      <c r="L58" s="7"/>
      <c r="M58" s="7"/>
      <c r="N58" s="7"/>
      <c r="O58" s="7"/>
      <c r="P58" s="7"/>
      <c r="Q58" s="74" t="s">
        <v>28</v>
      </c>
      <c r="R58" s="75"/>
      <c r="S58" s="74" t="s">
        <v>29</v>
      </c>
      <c r="T58" s="75"/>
      <c r="U58" s="7"/>
      <c r="V58" s="74" t="s">
        <v>30</v>
      </c>
      <c r="W58" s="75"/>
      <c r="X58" s="7"/>
      <c r="Y58" s="7"/>
      <c r="Z58" s="7"/>
      <c r="AA58" s="7"/>
      <c r="AB58" s="7"/>
      <c r="AC58" s="7"/>
      <c r="AD58" s="7"/>
      <c r="AE58" s="7"/>
    </row>
    <row r="59" spans="1:31" ht="12.75" x14ac:dyDescent="0.2">
      <c r="A59" s="7"/>
      <c r="B59" s="42"/>
      <c r="C59" s="12"/>
      <c r="D59" s="42"/>
      <c r="E59" s="12"/>
      <c r="F59" s="12"/>
      <c r="G59" s="42"/>
      <c r="H59" s="7"/>
      <c r="I59" s="76"/>
      <c r="J59" s="77"/>
      <c r="K59" s="77"/>
      <c r="L59" s="39"/>
      <c r="M59" s="7"/>
      <c r="N59" s="7"/>
      <c r="O59" s="7"/>
      <c r="P59" s="7"/>
      <c r="Q59" s="42"/>
      <c r="R59" s="12"/>
      <c r="S59" s="42"/>
      <c r="T59" s="12"/>
      <c r="U59" s="12"/>
      <c r="V59" s="42"/>
      <c r="W59" s="7"/>
      <c r="X59" s="76"/>
      <c r="Y59" s="77"/>
      <c r="Z59" s="77"/>
      <c r="AA59" s="39"/>
      <c r="AB59" s="7"/>
      <c r="AC59" s="7"/>
      <c r="AD59" s="7"/>
      <c r="AE59" s="7"/>
    </row>
    <row r="60" spans="1:31" ht="12.75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</row>
    <row r="61" spans="1:31" ht="12.75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</row>
    <row r="62" spans="1:31" ht="12.75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</row>
    <row r="63" spans="1:31" ht="12.75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</row>
    <row r="64" spans="1:31" ht="12.75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</row>
    <row r="65" spans="1:31" ht="12.75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</row>
    <row r="66" spans="1:31" ht="12.75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</row>
    <row r="67" spans="1:31" ht="12.75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</row>
    <row r="68" spans="1:31" ht="12.75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</row>
    <row r="69" spans="1:31" ht="12.75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</row>
    <row r="70" spans="1:31" ht="12.75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</row>
    <row r="71" spans="1:31" ht="12.75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</row>
    <row r="72" spans="1:31" ht="12.75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</row>
    <row r="73" spans="1:31" ht="12.75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</row>
    <row r="74" spans="1:31" ht="12.75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</row>
    <row r="75" spans="1:31" ht="12.75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</row>
    <row r="76" spans="1:31" ht="12.75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</row>
    <row r="77" spans="1:31" ht="12.75" x14ac:dyDescent="0.2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</row>
    <row r="78" spans="1:31" ht="12.75" x14ac:dyDescent="0.2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</row>
    <row r="79" spans="1:31" ht="12.75" x14ac:dyDescent="0.2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</row>
    <row r="80" spans="1:31" ht="12.75" x14ac:dyDescent="0.2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</row>
    <row r="81" spans="1:31" ht="12.75" x14ac:dyDescent="0.2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</row>
    <row r="82" spans="1:31" ht="12.75" x14ac:dyDescent="0.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</row>
    <row r="83" spans="1:31" ht="12.75" x14ac:dyDescent="0.2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</row>
    <row r="84" spans="1:31" ht="12.75" x14ac:dyDescent="0.2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</row>
    <row r="85" spans="1:31" ht="12.75" x14ac:dyDescent="0.2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</row>
    <row r="86" spans="1:31" ht="12.75" x14ac:dyDescent="0.2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</row>
    <row r="87" spans="1:31" ht="12.75" x14ac:dyDescent="0.2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</row>
    <row r="88" spans="1:31" ht="12.75" x14ac:dyDescent="0.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</row>
    <row r="89" spans="1:31" ht="12.75" x14ac:dyDescent="0.2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</row>
    <row r="90" spans="1:31" ht="12.75" x14ac:dyDescent="0.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</row>
    <row r="91" spans="1:31" ht="12.75" x14ac:dyDescent="0.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</row>
    <row r="92" spans="1:31" ht="12.75" x14ac:dyDescent="0.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</row>
    <row r="93" spans="1:31" ht="12.75" x14ac:dyDescent="0.2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</row>
    <row r="94" spans="1:31" ht="12.75" x14ac:dyDescent="0.2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</row>
    <row r="95" spans="1:31" ht="12.75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</row>
    <row r="96" spans="1:31" ht="12.75" x14ac:dyDescent="0.2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</row>
    <row r="97" spans="1:31" ht="12.75" x14ac:dyDescent="0.2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</row>
    <row r="98" spans="1:31" ht="12.75" x14ac:dyDescent="0.2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</row>
    <row r="99" spans="1:31" ht="12.75" x14ac:dyDescent="0.2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</row>
    <row r="100" spans="1:31" ht="12.75" x14ac:dyDescent="0.2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</row>
    <row r="101" spans="1:31" ht="12.75" x14ac:dyDescent="0.2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</row>
    <row r="102" spans="1:31" ht="12.75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</row>
    <row r="103" spans="1:31" ht="12.75" x14ac:dyDescent="0.2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</row>
    <row r="104" spans="1:31" ht="12.75" x14ac:dyDescent="0.2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</row>
    <row r="105" spans="1:31" ht="12.75" x14ac:dyDescent="0.2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</row>
    <row r="106" spans="1:31" ht="12.75" x14ac:dyDescent="0.2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</row>
    <row r="107" spans="1:31" ht="12.75" x14ac:dyDescent="0.2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</row>
    <row r="108" spans="1:31" ht="12.75" x14ac:dyDescent="0.2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</row>
    <row r="109" spans="1:31" ht="12.75" x14ac:dyDescent="0.2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</row>
    <row r="110" spans="1:31" ht="12.75" x14ac:dyDescent="0.2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</row>
    <row r="111" spans="1:31" ht="12.75" x14ac:dyDescent="0.2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</row>
    <row r="112" spans="1:31" ht="12.75" x14ac:dyDescent="0.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</row>
    <row r="113" spans="1:31" ht="12.75" x14ac:dyDescent="0.2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</row>
    <row r="114" spans="1:31" ht="12.75" x14ac:dyDescent="0.2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</row>
    <row r="115" spans="1:31" ht="12.75" x14ac:dyDescent="0.2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</row>
    <row r="116" spans="1:31" ht="12.75" x14ac:dyDescent="0.2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</row>
    <row r="117" spans="1:31" ht="12.75" x14ac:dyDescent="0.2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</row>
    <row r="118" spans="1:31" ht="12.75" x14ac:dyDescent="0.2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</row>
    <row r="119" spans="1:31" ht="12.75" x14ac:dyDescent="0.2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</row>
    <row r="120" spans="1:31" ht="12.75" x14ac:dyDescent="0.2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</row>
    <row r="121" spans="1:31" ht="12.75" x14ac:dyDescent="0.2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</row>
    <row r="122" spans="1:31" ht="12.75" x14ac:dyDescent="0.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</row>
    <row r="123" spans="1:31" ht="12.75" x14ac:dyDescent="0.2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</row>
    <row r="124" spans="1:31" ht="12.75" x14ac:dyDescent="0.2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</row>
    <row r="125" spans="1:31" ht="12.75" x14ac:dyDescent="0.2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</row>
    <row r="126" spans="1:31" ht="12.75" x14ac:dyDescent="0.2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</row>
    <row r="127" spans="1:31" ht="12.75" x14ac:dyDescent="0.2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</row>
    <row r="128" spans="1:31" ht="12.75" x14ac:dyDescent="0.2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</row>
    <row r="129" spans="1:31" ht="12.75" x14ac:dyDescent="0.2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</row>
    <row r="130" spans="1:31" ht="12.75" x14ac:dyDescent="0.2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</row>
    <row r="131" spans="1:31" ht="12.75" x14ac:dyDescent="0.2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</row>
    <row r="132" spans="1:31" ht="12.75" x14ac:dyDescent="0.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</row>
    <row r="133" spans="1:31" ht="12.75" x14ac:dyDescent="0.2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</row>
    <row r="134" spans="1:31" ht="12.75" x14ac:dyDescent="0.2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</row>
    <row r="135" spans="1:31" ht="12.75" x14ac:dyDescent="0.2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</row>
    <row r="136" spans="1:31" ht="12.75" x14ac:dyDescent="0.2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</row>
    <row r="137" spans="1:31" ht="12.75" x14ac:dyDescent="0.2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</row>
    <row r="138" spans="1:31" ht="12.75" x14ac:dyDescent="0.2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</row>
    <row r="139" spans="1:31" ht="12.75" x14ac:dyDescent="0.2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</row>
    <row r="140" spans="1:31" ht="12.75" x14ac:dyDescent="0.2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</row>
    <row r="141" spans="1:31" ht="12.75" x14ac:dyDescent="0.2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</row>
    <row r="142" spans="1:31" ht="12.75" x14ac:dyDescent="0.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</row>
    <row r="143" spans="1:31" ht="12.75" x14ac:dyDescent="0.2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</row>
    <row r="144" spans="1:31" ht="12.75" x14ac:dyDescent="0.2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</row>
    <row r="145" spans="1:31" ht="12.75" x14ac:dyDescent="0.2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</row>
    <row r="146" spans="1:31" ht="12.75" x14ac:dyDescent="0.2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</row>
    <row r="147" spans="1:31" ht="12.75" x14ac:dyDescent="0.2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</row>
    <row r="148" spans="1:31" ht="12.75" x14ac:dyDescent="0.2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</row>
    <row r="149" spans="1:31" ht="12.75" x14ac:dyDescent="0.2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</row>
    <row r="150" spans="1:31" ht="12.75" x14ac:dyDescent="0.2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</row>
    <row r="151" spans="1:31" ht="12.75" x14ac:dyDescent="0.2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</row>
    <row r="152" spans="1:31" ht="12.75" x14ac:dyDescent="0.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</row>
    <row r="153" spans="1:31" ht="12.75" x14ac:dyDescent="0.2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</row>
    <row r="154" spans="1:31" ht="12.75" x14ac:dyDescent="0.2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</row>
    <row r="155" spans="1:31" ht="12.75" x14ac:dyDescent="0.2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</row>
    <row r="156" spans="1:31" ht="12.75" x14ac:dyDescent="0.2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</row>
    <row r="157" spans="1:31" ht="12.75" x14ac:dyDescent="0.2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</row>
    <row r="158" spans="1:31" ht="12.75" x14ac:dyDescent="0.2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</row>
    <row r="159" spans="1:31" ht="12.75" x14ac:dyDescent="0.2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</row>
    <row r="160" spans="1:31" ht="12.75" x14ac:dyDescent="0.2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</row>
    <row r="161" spans="1:31" ht="12.75" x14ac:dyDescent="0.2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</row>
    <row r="162" spans="1:31" ht="12.75" x14ac:dyDescent="0.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</row>
    <row r="163" spans="1:31" ht="12.75" x14ac:dyDescent="0.2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</row>
    <row r="164" spans="1:31" ht="12.75" x14ac:dyDescent="0.2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</row>
    <row r="165" spans="1:31" ht="12.75" x14ac:dyDescent="0.2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</row>
    <row r="166" spans="1:31" ht="12.75" x14ac:dyDescent="0.2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</row>
    <row r="167" spans="1:31" ht="12.75" x14ac:dyDescent="0.2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</row>
    <row r="168" spans="1:31" ht="12.75" x14ac:dyDescent="0.2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</row>
    <row r="169" spans="1:31" ht="12.75" x14ac:dyDescent="0.2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</row>
    <row r="170" spans="1:31" ht="12.75" x14ac:dyDescent="0.2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</row>
    <row r="171" spans="1:31" ht="12.75" x14ac:dyDescent="0.2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</row>
    <row r="172" spans="1:31" ht="12.75" x14ac:dyDescent="0.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</row>
    <row r="173" spans="1:31" ht="12.75" x14ac:dyDescent="0.2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</row>
    <row r="174" spans="1:31" ht="12.75" x14ac:dyDescent="0.2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</row>
    <row r="175" spans="1:31" ht="12.75" x14ac:dyDescent="0.2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</row>
    <row r="176" spans="1:31" ht="12.75" x14ac:dyDescent="0.2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</row>
    <row r="177" spans="1:31" ht="12.75" x14ac:dyDescent="0.2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</row>
    <row r="178" spans="1:31" ht="12.75" x14ac:dyDescent="0.2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</row>
    <row r="179" spans="1:31" ht="12.75" x14ac:dyDescent="0.2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</row>
    <row r="180" spans="1:31" ht="12.75" x14ac:dyDescent="0.2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</row>
    <row r="181" spans="1:31" ht="12.75" x14ac:dyDescent="0.2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</row>
    <row r="182" spans="1:31" ht="12.75" x14ac:dyDescent="0.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</row>
    <row r="183" spans="1:31" ht="12.75" x14ac:dyDescent="0.2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</row>
    <row r="184" spans="1:31" ht="12.75" x14ac:dyDescent="0.2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</row>
    <row r="185" spans="1:31" ht="12.75" x14ac:dyDescent="0.2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</row>
    <row r="186" spans="1:31" ht="12.75" x14ac:dyDescent="0.2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</row>
    <row r="187" spans="1:31" ht="12.75" x14ac:dyDescent="0.2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</row>
    <row r="188" spans="1:31" ht="12.75" x14ac:dyDescent="0.2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</row>
    <row r="189" spans="1:31" ht="12.75" x14ac:dyDescent="0.2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</row>
    <row r="190" spans="1:31" ht="12.75" x14ac:dyDescent="0.2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</row>
    <row r="191" spans="1:31" ht="12.75" x14ac:dyDescent="0.2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</row>
    <row r="192" spans="1:31" ht="12.75" x14ac:dyDescent="0.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</row>
    <row r="193" spans="1:31" ht="12.75" x14ac:dyDescent="0.2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</row>
    <row r="194" spans="1:31" ht="12.75" x14ac:dyDescent="0.2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</row>
    <row r="195" spans="1:31" ht="12.75" x14ac:dyDescent="0.2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</row>
    <row r="196" spans="1:31" ht="12.75" x14ac:dyDescent="0.2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</row>
    <row r="197" spans="1:31" ht="12.75" x14ac:dyDescent="0.2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</row>
    <row r="198" spans="1:31" ht="12.75" x14ac:dyDescent="0.2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</row>
    <row r="199" spans="1:31" ht="12.75" x14ac:dyDescent="0.2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</row>
    <row r="200" spans="1:31" ht="12.75" x14ac:dyDescent="0.2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</row>
    <row r="201" spans="1:31" ht="12.75" x14ac:dyDescent="0.2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</row>
    <row r="202" spans="1:31" ht="12.75" x14ac:dyDescent="0.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</row>
    <row r="203" spans="1:31" ht="12.75" x14ac:dyDescent="0.2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</row>
    <row r="204" spans="1:31" ht="12.75" x14ac:dyDescent="0.2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</row>
    <row r="205" spans="1:31" ht="12.75" x14ac:dyDescent="0.2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</row>
    <row r="206" spans="1:31" ht="12.75" x14ac:dyDescent="0.2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</row>
    <row r="207" spans="1:31" ht="12.75" x14ac:dyDescent="0.2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</row>
    <row r="208" spans="1:31" ht="12.75" x14ac:dyDescent="0.2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</row>
    <row r="209" spans="1:31" ht="12.75" x14ac:dyDescent="0.2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</row>
    <row r="210" spans="1:31" ht="12.75" x14ac:dyDescent="0.2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</row>
    <row r="211" spans="1:31" ht="12.75" x14ac:dyDescent="0.2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</row>
    <row r="212" spans="1:31" ht="12.75" x14ac:dyDescent="0.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</row>
    <row r="213" spans="1:31" ht="12.75" x14ac:dyDescent="0.2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</row>
    <row r="214" spans="1:31" ht="12.75" x14ac:dyDescent="0.2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</row>
    <row r="215" spans="1:31" ht="12.75" x14ac:dyDescent="0.2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</row>
    <row r="216" spans="1:31" ht="12.75" x14ac:dyDescent="0.2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</row>
    <row r="217" spans="1:31" ht="12.75" x14ac:dyDescent="0.2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</row>
    <row r="218" spans="1:31" ht="12.75" x14ac:dyDescent="0.2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</row>
    <row r="219" spans="1:31" ht="12.75" x14ac:dyDescent="0.2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</row>
    <row r="220" spans="1:31" ht="12.75" x14ac:dyDescent="0.2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</row>
    <row r="221" spans="1:31" ht="12.75" x14ac:dyDescent="0.2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</row>
    <row r="222" spans="1:31" ht="12.75" x14ac:dyDescent="0.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</row>
    <row r="223" spans="1:31" ht="12.75" x14ac:dyDescent="0.2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</row>
    <row r="224" spans="1:31" ht="12.75" x14ac:dyDescent="0.2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</row>
    <row r="225" spans="1:31" ht="12.75" x14ac:dyDescent="0.2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</row>
    <row r="226" spans="1:31" ht="12.75" x14ac:dyDescent="0.2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</row>
    <row r="227" spans="1:31" ht="12.75" x14ac:dyDescent="0.2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</row>
    <row r="228" spans="1:31" ht="12.75" x14ac:dyDescent="0.2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</row>
    <row r="229" spans="1:31" ht="12.75" x14ac:dyDescent="0.2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</row>
    <row r="230" spans="1:31" ht="12.75" x14ac:dyDescent="0.2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</row>
    <row r="231" spans="1:31" ht="12.75" x14ac:dyDescent="0.2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</row>
    <row r="232" spans="1:31" ht="12.75" x14ac:dyDescent="0.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</row>
    <row r="233" spans="1:31" ht="12.75" x14ac:dyDescent="0.2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</row>
    <row r="234" spans="1:31" ht="12.75" x14ac:dyDescent="0.2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</row>
    <row r="235" spans="1:31" ht="12.75" x14ac:dyDescent="0.2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</row>
    <row r="236" spans="1:31" ht="12.75" x14ac:dyDescent="0.2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</row>
    <row r="237" spans="1:31" ht="12.75" x14ac:dyDescent="0.2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</row>
    <row r="238" spans="1:31" ht="12.75" x14ac:dyDescent="0.2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</row>
    <row r="239" spans="1:31" ht="12.75" x14ac:dyDescent="0.2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</row>
    <row r="240" spans="1:31" ht="12.75" x14ac:dyDescent="0.2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</row>
    <row r="241" spans="1:31" ht="12.75" x14ac:dyDescent="0.2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</row>
    <row r="242" spans="1:31" ht="12.75" x14ac:dyDescent="0.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</row>
    <row r="243" spans="1:31" ht="12.75" x14ac:dyDescent="0.2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</row>
    <row r="244" spans="1:31" ht="12.75" x14ac:dyDescent="0.2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</row>
    <row r="245" spans="1:31" ht="12.75" x14ac:dyDescent="0.2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</row>
    <row r="246" spans="1:31" ht="12.75" x14ac:dyDescent="0.2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</row>
    <row r="247" spans="1:31" ht="12.75" x14ac:dyDescent="0.2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</row>
    <row r="248" spans="1:31" ht="12.75" x14ac:dyDescent="0.2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</row>
    <row r="249" spans="1:31" ht="12.75" x14ac:dyDescent="0.2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</row>
    <row r="250" spans="1:31" ht="12.75" x14ac:dyDescent="0.2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</row>
    <row r="251" spans="1:31" ht="12.75" x14ac:dyDescent="0.2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</row>
    <row r="252" spans="1:31" ht="12.75" x14ac:dyDescent="0.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</row>
    <row r="253" spans="1:31" ht="12.75" x14ac:dyDescent="0.2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</row>
    <row r="254" spans="1:31" ht="12.75" x14ac:dyDescent="0.2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</row>
    <row r="255" spans="1:31" ht="12.75" x14ac:dyDescent="0.2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</row>
    <row r="256" spans="1:31" ht="12.75" x14ac:dyDescent="0.2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</row>
    <row r="257" spans="1:31" ht="12.75" x14ac:dyDescent="0.2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</row>
    <row r="258" spans="1:31" ht="12.75" x14ac:dyDescent="0.2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</row>
    <row r="259" spans="1:31" ht="12.75" x14ac:dyDescent="0.2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</row>
    <row r="260" spans="1:31" ht="12.75" x14ac:dyDescent="0.2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</row>
    <row r="261" spans="1:31" ht="12.75" x14ac:dyDescent="0.2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</row>
    <row r="262" spans="1:31" ht="12.75" x14ac:dyDescent="0.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</row>
    <row r="263" spans="1:31" ht="12.75" x14ac:dyDescent="0.2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</row>
    <row r="264" spans="1:31" ht="12.75" x14ac:dyDescent="0.2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</row>
    <row r="265" spans="1:31" ht="12.75" x14ac:dyDescent="0.2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</row>
    <row r="266" spans="1:31" ht="12.75" x14ac:dyDescent="0.2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</row>
    <row r="267" spans="1:31" ht="12.75" x14ac:dyDescent="0.2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</row>
    <row r="268" spans="1:31" ht="12.75" x14ac:dyDescent="0.2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</row>
    <row r="269" spans="1:31" ht="12.75" x14ac:dyDescent="0.2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</row>
    <row r="270" spans="1:31" ht="12.75" x14ac:dyDescent="0.2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</row>
    <row r="271" spans="1:31" ht="12.75" x14ac:dyDescent="0.2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</row>
    <row r="272" spans="1:31" ht="12.75" x14ac:dyDescent="0.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</row>
    <row r="273" spans="1:31" ht="12.75" x14ac:dyDescent="0.2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</row>
    <row r="274" spans="1:31" ht="12.75" x14ac:dyDescent="0.2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</row>
    <row r="275" spans="1:31" ht="12.75" x14ac:dyDescent="0.2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</row>
    <row r="276" spans="1:31" ht="12.75" x14ac:dyDescent="0.2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</row>
    <row r="277" spans="1:31" ht="12.75" x14ac:dyDescent="0.2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</row>
    <row r="278" spans="1:31" ht="12.75" x14ac:dyDescent="0.2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</row>
    <row r="279" spans="1:31" ht="12.75" x14ac:dyDescent="0.2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</row>
    <row r="280" spans="1:31" ht="12.75" x14ac:dyDescent="0.2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</row>
    <row r="281" spans="1:31" ht="12.75" x14ac:dyDescent="0.2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</row>
    <row r="282" spans="1:31" ht="12.75" x14ac:dyDescent="0.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</row>
    <row r="283" spans="1:31" ht="12.75" x14ac:dyDescent="0.2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</row>
    <row r="284" spans="1:31" ht="12.75" x14ac:dyDescent="0.2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</row>
    <row r="285" spans="1:31" ht="12.75" x14ac:dyDescent="0.2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</row>
    <row r="286" spans="1:31" ht="12.75" x14ac:dyDescent="0.2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</row>
    <row r="287" spans="1:31" ht="12.75" x14ac:dyDescent="0.2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</row>
    <row r="288" spans="1:31" ht="12.75" x14ac:dyDescent="0.2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</row>
    <row r="289" spans="1:31" ht="12.75" x14ac:dyDescent="0.2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</row>
    <row r="290" spans="1:31" ht="12.75" x14ac:dyDescent="0.2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</row>
    <row r="291" spans="1:31" ht="12.75" x14ac:dyDescent="0.2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</row>
    <row r="292" spans="1:31" ht="12.75" x14ac:dyDescent="0.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</row>
    <row r="293" spans="1:31" ht="12.75" x14ac:dyDescent="0.2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</row>
    <row r="294" spans="1:31" ht="12.75" x14ac:dyDescent="0.2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</row>
    <row r="295" spans="1:31" ht="12.75" x14ac:dyDescent="0.2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</row>
    <row r="296" spans="1:31" ht="12.75" x14ac:dyDescent="0.2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</row>
    <row r="297" spans="1:31" ht="12.75" x14ac:dyDescent="0.2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</row>
    <row r="298" spans="1:31" ht="12.75" x14ac:dyDescent="0.2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</row>
    <row r="299" spans="1:31" ht="12.75" x14ac:dyDescent="0.2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</row>
    <row r="300" spans="1:31" ht="12.75" x14ac:dyDescent="0.2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</row>
    <row r="301" spans="1:31" ht="12.75" x14ac:dyDescent="0.2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</row>
    <row r="302" spans="1:31" ht="12.75" x14ac:dyDescent="0.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</row>
    <row r="303" spans="1:31" ht="12.75" x14ac:dyDescent="0.2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</row>
    <row r="304" spans="1:31" ht="12.75" x14ac:dyDescent="0.2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</row>
    <row r="305" spans="1:31" ht="12.75" x14ac:dyDescent="0.2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</row>
    <row r="306" spans="1:31" ht="12.75" x14ac:dyDescent="0.2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</row>
    <row r="307" spans="1:31" ht="12.75" x14ac:dyDescent="0.2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</row>
    <row r="308" spans="1:31" ht="12.75" x14ac:dyDescent="0.2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</row>
    <row r="309" spans="1:31" ht="12.75" x14ac:dyDescent="0.2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</row>
    <row r="310" spans="1:31" ht="12.75" x14ac:dyDescent="0.2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</row>
    <row r="311" spans="1:31" ht="12.75" x14ac:dyDescent="0.2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</row>
    <row r="312" spans="1:31" ht="12.75" x14ac:dyDescent="0.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</row>
    <row r="313" spans="1:31" ht="12.75" x14ac:dyDescent="0.2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</row>
    <row r="314" spans="1:31" ht="12.75" x14ac:dyDescent="0.2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</row>
    <row r="315" spans="1:31" ht="12.75" x14ac:dyDescent="0.2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</row>
    <row r="316" spans="1:31" ht="12.75" x14ac:dyDescent="0.2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</row>
    <row r="317" spans="1:31" ht="12.75" x14ac:dyDescent="0.2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</row>
    <row r="318" spans="1:31" ht="12.75" x14ac:dyDescent="0.2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</row>
    <row r="319" spans="1:31" ht="12.75" x14ac:dyDescent="0.2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</row>
    <row r="320" spans="1:31" ht="12.75" x14ac:dyDescent="0.2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</row>
    <row r="321" spans="1:31" ht="12.75" x14ac:dyDescent="0.2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</row>
    <row r="322" spans="1:31" ht="12.75" x14ac:dyDescent="0.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</row>
    <row r="323" spans="1:31" ht="12.75" x14ac:dyDescent="0.2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</row>
    <row r="324" spans="1:31" ht="12.75" x14ac:dyDescent="0.2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</row>
    <row r="325" spans="1:31" ht="12.75" x14ac:dyDescent="0.2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</row>
    <row r="326" spans="1:31" ht="12.75" x14ac:dyDescent="0.2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</row>
    <row r="327" spans="1:31" ht="12.75" x14ac:dyDescent="0.2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</row>
    <row r="328" spans="1:31" ht="12.75" x14ac:dyDescent="0.2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</row>
    <row r="329" spans="1:31" ht="12.75" x14ac:dyDescent="0.2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</row>
    <row r="330" spans="1:31" ht="12.75" x14ac:dyDescent="0.2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</row>
    <row r="331" spans="1:31" ht="12.75" x14ac:dyDescent="0.2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</row>
    <row r="332" spans="1:31" ht="12.75" x14ac:dyDescent="0.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</row>
    <row r="333" spans="1:31" ht="12.75" x14ac:dyDescent="0.2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</row>
    <row r="334" spans="1:31" ht="12.75" x14ac:dyDescent="0.2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</row>
    <row r="335" spans="1:31" ht="12.75" x14ac:dyDescent="0.2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</row>
    <row r="336" spans="1:31" ht="12.75" x14ac:dyDescent="0.2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</row>
    <row r="337" spans="1:31" ht="12.75" x14ac:dyDescent="0.2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</row>
    <row r="338" spans="1:31" ht="12.75" x14ac:dyDescent="0.2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</row>
    <row r="339" spans="1:31" ht="12.75" x14ac:dyDescent="0.2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</row>
    <row r="340" spans="1:31" ht="12.75" x14ac:dyDescent="0.2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</row>
    <row r="341" spans="1:31" ht="12.75" x14ac:dyDescent="0.2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</row>
    <row r="342" spans="1:31" ht="12.75" x14ac:dyDescent="0.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</row>
    <row r="343" spans="1:31" ht="12.75" x14ac:dyDescent="0.2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</row>
    <row r="344" spans="1:31" ht="12.75" x14ac:dyDescent="0.2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</row>
    <row r="345" spans="1:31" ht="12.75" x14ac:dyDescent="0.2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</row>
    <row r="346" spans="1:31" ht="12.75" x14ac:dyDescent="0.2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</row>
    <row r="347" spans="1:31" ht="12.75" x14ac:dyDescent="0.2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</row>
    <row r="348" spans="1:31" ht="12.75" x14ac:dyDescent="0.2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</row>
    <row r="349" spans="1:31" ht="12.75" x14ac:dyDescent="0.2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</row>
    <row r="350" spans="1:31" ht="12.75" x14ac:dyDescent="0.2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</row>
    <row r="351" spans="1:31" ht="12.75" x14ac:dyDescent="0.2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</row>
    <row r="352" spans="1:31" ht="12.75" x14ac:dyDescent="0.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</row>
    <row r="353" spans="1:31" ht="12.75" x14ac:dyDescent="0.2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</row>
    <row r="354" spans="1:31" ht="12.75" x14ac:dyDescent="0.2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</row>
    <row r="355" spans="1:31" ht="12.75" x14ac:dyDescent="0.2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</row>
    <row r="356" spans="1:31" ht="12.75" x14ac:dyDescent="0.2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</row>
    <row r="357" spans="1:31" ht="12.75" x14ac:dyDescent="0.2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</row>
    <row r="358" spans="1:31" ht="12.75" x14ac:dyDescent="0.2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</row>
    <row r="359" spans="1:31" ht="12.75" x14ac:dyDescent="0.2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</row>
    <row r="360" spans="1:31" ht="12.75" x14ac:dyDescent="0.2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</row>
    <row r="361" spans="1:31" ht="12.75" x14ac:dyDescent="0.2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</row>
    <row r="362" spans="1:31" ht="12.75" x14ac:dyDescent="0.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</row>
    <row r="363" spans="1:31" ht="12.75" x14ac:dyDescent="0.2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</row>
    <row r="364" spans="1:31" ht="12.75" x14ac:dyDescent="0.2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</row>
    <row r="365" spans="1:31" ht="12.75" x14ac:dyDescent="0.2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</row>
    <row r="366" spans="1:31" ht="12.75" x14ac:dyDescent="0.2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</row>
    <row r="367" spans="1:31" ht="12.75" x14ac:dyDescent="0.2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</row>
    <row r="368" spans="1:31" ht="12.75" x14ac:dyDescent="0.2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</row>
    <row r="369" spans="1:31" ht="12.75" x14ac:dyDescent="0.2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</row>
    <row r="370" spans="1:31" ht="12.75" x14ac:dyDescent="0.2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</row>
    <row r="371" spans="1:31" ht="12.75" x14ac:dyDescent="0.2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</row>
    <row r="372" spans="1:31" ht="12.75" x14ac:dyDescent="0.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</row>
    <row r="373" spans="1:31" ht="12.75" x14ac:dyDescent="0.2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</row>
    <row r="374" spans="1:31" ht="12.75" x14ac:dyDescent="0.2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</row>
    <row r="375" spans="1:31" ht="12.75" x14ac:dyDescent="0.2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</row>
    <row r="376" spans="1:31" ht="12.75" x14ac:dyDescent="0.2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</row>
    <row r="377" spans="1:31" ht="12.75" x14ac:dyDescent="0.2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</row>
    <row r="378" spans="1:31" ht="12.75" x14ac:dyDescent="0.2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</row>
    <row r="379" spans="1:31" ht="12.75" x14ac:dyDescent="0.2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</row>
    <row r="380" spans="1:31" ht="12.75" x14ac:dyDescent="0.2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</row>
    <row r="381" spans="1:31" ht="12.75" x14ac:dyDescent="0.2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</row>
    <row r="382" spans="1:31" ht="12.75" x14ac:dyDescent="0.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</row>
    <row r="383" spans="1:31" ht="12.75" x14ac:dyDescent="0.2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</row>
    <row r="384" spans="1:31" ht="12.75" x14ac:dyDescent="0.2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</row>
    <row r="385" spans="1:31" ht="12.75" x14ac:dyDescent="0.2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</row>
    <row r="386" spans="1:31" ht="12.75" x14ac:dyDescent="0.2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</row>
    <row r="387" spans="1:31" ht="12.75" x14ac:dyDescent="0.2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</row>
    <row r="388" spans="1:31" ht="12.75" x14ac:dyDescent="0.2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</row>
    <row r="389" spans="1:31" ht="12.75" x14ac:dyDescent="0.2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</row>
    <row r="390" spans="1:31" ht="12.75" x14ac:dyDescent="0.2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</row>
    <row r="391" spans="1:31" ht="12.75" x14ac:dyDescent="0.2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</row>
    <row r="392" spans="1:31" ht="12.75" x14ac:dyDescent="0.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</row>
    <row r="393" spans="1:31" ht="12.75" x14ac:dyDescent="0.2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</row>
    <row r="394" spans="1:31" ht="12.75" x14ac:dyDescent="0.2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</row>
    <row r="395" spans="1:31" ht="12.75" x14ac:dyDescent="0.2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</row>
    <row r="396" spans="1:31" ht="12.75" x14ac:dyDescent="0.2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</row>
    <row r="397" spans="1:31" ht="12.75" x14ac:dyDescent="0.2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</row>
    <row r="398" spans="1:31" ht="12.75" x14ac:dyDescent="0.2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</row>
    <row r="399" spans="1:31" ht="12.75" x14ac:dyDescent="0.2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</row>
    <row r="400" spans="1:31" ht="12.75" x14ac:dyDescent="0.2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</row>
    <row r="401" spans="1:31" ht="12.75" x14ac:dyDescent="0.2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</row>
    <row r="402" spans="1:31" ht="12.75" x14ac:dyDescent="0.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</row>
    <row r="403" spans="1:31" ht="12.75" x14ac:dyDescent="0.2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</row>
    <row r="404" spans="1:31" ht="12.75" x14ac:dyDescent="0.2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</row>
    <row r="405" spans="1:31" ht="12.75" x14ac:dyDescent="0.2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</row>
    <row r="406" spans="1:31" ht="12.75" x14ac:dyDescent="0.2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</row>
    <row r="407" spans="1:31" ht="12.75" x14ac:dyDescent="0.2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</row>
    <row r="408" spans="1:31" ht="12.75" x14ac:dyDescent="0.2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</row>
    <row r="409" spans="1:31" ht="12.75" x14ac:dyDescent="0.2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</row>
    <row r="410" spans="1:31" ht="12.75" x14ac:dyDescent="0.2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</row>
    <row r="411" spans="1:31" ht="12.75" x14ac:dyDescent="0.2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</row>
    <row r="412" spans="1:31" ht="12.75" x14ac:dyDescent="0.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</row>
    <row r="413" spans="1:31" ht="12.75" x14ac:dyDescent="0.2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</row>
    <row r="414" spans="1:31" ht="12.75" x14ac:dyDescent="0.2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</row>
    <row r="415" spans="1:31" ht="12.75" x14ac:dyDescent="0.2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</row>
    <row r="416" spans="1:31" ht="12.75" x14ac:dyDescent="0.2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</row>
    <row r="417" spans="1:31" ht="12.75" x14ac:dyDescent="0.2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</row>
    <row r="418" spans="1:31" ht="12.75" x14ac:dyDescent="0.2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</row>
    <row r="419" spans="1:31" ht="12.75" x14ac:dyDescent="0.2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</row>
    <row r="420" spans="1:31" ht="12.75" x14ac:dyDescent="0.2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</row>
    <row r="421" spans="1:31" ht="12.75" x14ac:dyDescent="0.2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</row>
    <row r="422" spans="1:31" ht="12.75" x14ac:dyDescent="0.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</row>
    <row r="423" spans="1:31" ht="12.75" x14ac:dyDescent="0.2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</row>
    <row r="424" spans="1:31" ht="12.75" x14ac:dyDescent="0.2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</row>
    <row r="425" spans="1:31" ht="12.75" x14ac:dyDescent="0.2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</row>
    <row r="426" spans="1:31" ht="12.75" x14ac:dyDescent="0.2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</row>
    <row r="427" spans="1:31" ht="12.75" x14ac:dyDescent="0.2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</row>
    <row r="428" spans="1:31" ht="12.75" x14ac:dyDescent="0.2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</row>
    <row r="429" spans="1:31" ht="12.75" x14ac:dyDescent="0.2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</row>
    <row r="430" spans="1:31" ht="12.75" x14ac:dyDescent="0.2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</row>
    <row r="431" spans="1:31" ht="12.75" x14ac:dyDescent="0.2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</row>
    <row r="432" spans="1:31" ht="12.75" x14ac:dyDescent="0.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</row>
    <row r="433" spans="1:31" ht="12.75" x14ac:dyDescent="0.2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</row>
    <row r="434" spans="1:31" ht="12.75" x14ac:dyDescent="0.2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</row>
    <row r="435" spans="1:31" ht="12.75" x14ac:dyDescent="0.2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</row>
    <row r="436" spans="1:31" ht="12.75" x14ac:dyDescent="0.2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</row>
    <row r="437" spans="1:31" ht="12.75" x14ac:dyDescent="0.2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</row>
    <row r="438" spans="1:31" ht="12.75" x14ac:dyDescent="0.2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</row>
    <row r="439" spans="1:31" ht="12.75" x14ac:dyDescent="0.2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</row>
    <row r="440" spans="1:31" ht="12.75" x14ac:dyDescent="0.2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</row>
    <row r="441" spans="1:31" ht="12.75" x14ac:dyDescent="0.2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</row>
    <row r="442" spans="1:31" ht="12.75" x14ac:dyDescent="0.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</row>
    <row r="443" spans="1:31" ht="12.75" x14ac:dyDescent="0.2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</row>
    <row r="444" spans="1:31" ht="12.75" x14ac:dyDescent="0.2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</row>
    <row r="445" spans="1:31" ht="12.75" x14ac:dyDescent="0.2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</row>
    <row r="446" spans="1:31" ht="12.75" x14ac:dyDescent="0.2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</row>
    <row r="447" spans="1:31" ht="12.75" x14ac:dyDescent="0.2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</row>
    <row r="448" spans="1:31" ht="12.75" x14ac:dyDescent="0.2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</row>
    <row r="449" spans="1:31" ht="12.75" x14ac:dyDescent="0.2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</row>
    <row r="450" spans="1:31" ht="12.75" x14ac:dyDescent="0.2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</row>
    <row r="451" spans="1:31" ht="12.75" x14ac:dyDescent="0.2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</row>
    <row r="452" spans="1:31" ht="12.75" x14ac:dyDescent="0.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</row>
    <row r="453" spans="1:31" ht="12.75" x14ac:dyDescent="0.2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</row>
    <row r="454" spans="1:31" ht="12.75" x14ac:dyDescent="0.2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</row>
    <row r="455" spans="1:31" ht="12.75" x14ac:dyDescent="0.2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</row>
    <row r="456" spans="1:31" ht="12.75" x14ac:dyDescent="0.2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</row>
    <row r="457" spans="1:31" ht="12.75" x14ac:dyDescent="0.2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</row>
    <row r="458" spans="1:31" ht="12.75" x14ac:dyDescent="0.2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</row>
    <row r="459" spans="1:31" ht="12.75" x14ac:dyDescent="0.2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</row>
    <row r="460" spans="1:31" ht="12.75" x14ac:dyDescent="0.2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</row>
    <row r="461" spans="1:31" ht="12.75" x14ac:dyDescent="0.2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</row>
    <row r="462" spans="1:31" ht="12.75" x14ac:dyDescent="0.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</row>
    <row r="463" spans="1:31" ht="12.75" x14ac:dyDescent="0.2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</row>
    <row r="464" spans="1:31" ht="12.75" x14ac:dyDescent="0.2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</row>
    <row r="465" spans="1:31" ht="12.75" x14ac:dyDescent="0.2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</row>
    <row r="466" spans="1:31" ht="12.75" x14ac:dyDescent="0.2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</row>
    <row r="467" spans="1:31" ht="12.75" x14ac:dyDescent="0.2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</row>
    <row r="468" spans="1:31" ht="12.75" x14ac:dyDescent="0.2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</row>
    <row r="469" spans="1:31" ht="12.75" x14ac:dyDescent="0.2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</row>
    <row r="470" spans="1:31" ht="12.75" x14ac:dyDescent="0.2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</row>
    <row r="471" spans="1:31" ht="12.75" x14ac:dyDescent="0.2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</row>
    <row r="472" spans="1:31" ht="12.75" x14ac:dyDescent="0.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</row>
    <row r="473" spans="1:31" ht="12.75" x14ac:dyDescent="0.2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</row>
    <row r="474" spans="1:31" ht="12.75" x14ac:dyDescent="0.2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</row>
    <row r="475" spans="1:31" ht="12.75" x14ac:dyDescent="0.2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</row>
    <row r="476" spans="1:31" ht="12.75" x14ac:dyDescent="0.2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</row>
    <row r="477" spans="1:31" ht="12.75" x14ac:dyDescent="0.2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</row>
    <row r="478" spans="1:31" ht="12.75" x14ac:dyDescent="0.2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</row>
    <row r="479" spans="1:31" ht="12.75" x14ac:dyDescent="0.2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</row>
    <row r="480" spans="1:31" ht="12.75" x14ac:dyDescent="0.2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</row>
    <row r="481" spans="1:31" ht="12.75" x14ac:dyDescent="0.2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</row>
    <row r="482" spans="1:31" ht="12.75" x14ac:dyDescent="0.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</row>
    <row r="483" spans="1:31" ht="12.75" x14ac:dyDescent="0.2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</row>
    <row r="484" spans="1:31" ht="12.75" x14ac:dyDescent="0.2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</row>
    <row r="485" spans="1:31" ht="12.75" x14ac:dyDescent="0.2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</row>
    <row r="486" spans="1:31" ht="12.75" x14ac:dyDescent="0.2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</row>
    <row r="487" spans="1:31" ht="12.75" x14ac:dyDescent="0.2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</row>
    <row r="488" spans="1:31" ht="12.75" x14ac:dyDescent="0.2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</row>
    <row r="489" spans="1:31" ht="12.75" x14ac:dyDescent="0.2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</row>
    <row r="490" spans="1:31" ht="12.75" x14ac:dyDescent="0.2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</row>
    <row r="491" spans="1:31" ht="12.75" x14ac:dyDescent="0.2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</row>
    <row r="492" spans="1:31" ht="12.75" x14ac:dyDescent="0.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</row>
    <row r="493" spans="1:31" ht="12.75" x14ac:dyDescent="0.2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</row>
    <row r="494" spans="1:31" ht="12.75" x14ac:dyDescent="0.2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</row>
    <row r="495" spans="1:31" ht="12.75" x14ac:dyDescent="0.2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</row>
    <row r="496" spans="1:31" ht="12.75" x14ac:dyDescent="0.2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</row>
    <row r="497" spans="1:31" ht="12.75" x14ac:dyDescent="0.2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</row>
    <row r="498" spans="1:31" ht="12.75" x14ac:dyDescent="0.2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</row>
    <row r="499" spans="1:31" ht="12.75" x14ac:dyDescent="0.2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</row>
    <row r="500" spans="1:31" ht="12.75" x14ac:dyDescent="0.2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</row>
    <row r="501" spans="1:31" ht="12.75" x14ac:dyDescent="0.2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</row>
    <row r="502" spans="1:31" ht="12.75" x14ac:dyDescent="0.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</row>
    <row r="503" spans="1:31" ht="12.75" x14ac:dyDescent="0.2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</row>
    <row r="504" spans="1:31" ht="12.75" x14ac:dyDescent="0.2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</row>
    <row r="505" spans="1:31" ht="12.75" x14ac:dyDescent="0.2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</row>
    <row r="506" spans="1:31" ht="12.75" x14ac:dyDescent="0.2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</row>
    <row r="507" spans="1:31" ht="12.75" x14ac:dyDescent="0.2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</row>
    <row r="508" spans="1:31" ht="12.75" x14ac:dyDescent="0.2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</row>
    <row r="509" spans="1:31" ht="12.75" x14ac:dyDescent="0.2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</row>
    <row r="510" spans="1:31" ht="12.75" x14ac:dyDescent="0.2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</row>
    <row r="511" spans="1:31" ht="12.75" x14ac:dyDescent="0.2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</row>
    <row r="512" spans="1:31" ht="12.75" x14ac:dyDescent="0.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</row>
    <row r="513" spans="1:31" ht="12.75" x14ac:dyDescent="0.2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</row>
    <row r="514" spans="1:31" ht="12.75" x14ac:dyDescent="0.2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</row>
    <row r="515" spans="1:31" ht="12.75" x14ac:dyDescent="0.2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</row>
    <row r="516" spans="1:31" ht="12.75" x14ac:dyDescent="0.2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</row>
    <row r="517" spans="1:31" ht="12.75" x14ac:dyDescent="0.2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</row>
    <row r="518" spans="1:31" ht="12.75" x14ac:dyDescent="0.2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</row>
    <row r="519" spans="1:31" ht="12.75" x14ac:dyDescent="0.2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</row>
    <row r="520" spans="1:31" ht="12.75" x14ac:dyDescent="0.2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</row>
    <row r="521" spans="1:31" ht="12.75" x14ac:dyDescent="0.2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</row>
    <row r="522" spans="1:31" ht="12.75" x14ac:dyDescent="0.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</row>
    <row r="523" spans="1:31" ht="12.75" x14ac:dyDescent="0.2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</row>
    <row r="524" spans="1:31" ht="12.75" x14ac:dyDescent="0.2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</row>
    <row r="525" spans="1:31" ht="12.75" x14ac:dyDescent="0.2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</row>
    <row r="526" spans="1:31" ht="12.75" x14ac:dyDescent="0.2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</row>
    <row r="527" spans="1:31" ht="12.75" x14ac:dyDescent="0.2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</row>
    <row r="528" spans="1:31" ht="12.75" x14ac:dyDescent="0.2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</row>
    <row r="529" spans="1:31" ht="12.75" x14ac:dyDescent="0.2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</row>
    <row r="530" spans="1:31" ht="12.75" x14ac:dyDescent="0.2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</row>
    <row r="531" spans="1:31" ht="12.75" x14ac:dyDescent="0.2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</row>
    <row r="532" spans="1:31" ht="12.75" x14ac:dyDescent="0.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</row>
    <row r="533" spans="1:31" ht="12.75" x14ac:dyDescent="0.2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</row>
    <row r="534" spans="1:31" ht="12.75" x14ac:dyDescent="0.2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</row>
    <row r="535" spans="1:31" ht="12.75" x14ac:dyDescent="0.2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</row>
    <row r="536" spans="1:31" ht="12.75" x14ac:dyDescent="0.2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</row>
    <row r="537" spans="1:31" ht="12.75" x14ac:dyDescent="0.2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</row>
    <row r="538" spans="1:31" ht="12.75" x14ac:dyDescent="0.2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</row>
    <row r="539" spans="1:31" ht="12.75" x14ac:dyDescent="0.2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</row>
    <row r="540" spans="1:31" ht="12.75" x14ac:dyDescent="0.2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</row>
    <row r="541" spans="1:31" ht="12.75" x14ac:dyDescent="0.2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</row>
    <row r="542" spans="1:31" ht="12.75" x14ac:dyDescent="0.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</row>
    <row r="543" spans="1:31" ht="12.75" x14ac:dyDescent="0.2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</row>
    <row r="544" spans="1:31" ht="12.75" x14ac:dyDescent="0.2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</row>
    <row r="545" spans="1:31" ht="12.75" x14ac:dyDescent="0.2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</row>
    <row r="546" spans="1:31" ht="12.75" x14ac:dyDescent="0.2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</row>
    <row r="547" spans="1:31" ht="12.75" x14ac:dyDescent="0.2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</row>
    <row r="548" spans="1:31" ht="12.75" x14ac:dyDescent="0.2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</row>
    <row r="549" spans="1:31" ht="12.75" x14ac:dyDescent="0.2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</row>
    <row r="550" spans="1:31" ht="12.75" x14ac:dyDescent="0.2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</row>
    <row r="551" spans="1:31" ht="12.75" x14ac:dyDescent="0.2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</row>
    <row r="552" spans="1:31" ht="12.75" x14ac:dyDescent="0.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</row>
    <row r="553" spans="1:31" ht="12.75" x14ac:dyDescent="0.2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</row>
    <row r="554" spans="1:31" ht="12.75" x14ac:dyDescent="0.2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</row>
    <row r="555" spans="1:31" ht="12.75" x14ac:dyDescent="0.2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</row>
    <row r="556" spans="1:31" ht="12.75" x14ac:dyDescent="0.2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</row>
    <row r="557" spans="1:31" ht="12.75" x14ac:dyDescent="0.2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</row>
    <row r="558" spans="1:31" ht="12.75" x14ac:dyDescent="0.2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</row>
    <row r="559" spans="1:31" ht="12.75" x14ac:dyDescent="0.2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</row>
    <row r="560" spans="1:31" ht="12.75" x14ac:dyDescent="0.2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</row>
    <row r="561" spans="1:31" ht="12.75" x14ac:dyDescent="0.2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</row>
    <row r="562" spans="1:31" ht="12.75" x14ac:dyDescent="0.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</row>
    <row r="563" spans="1:31" ht="12.75" x14ac:dyDescent="0.2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</row>
    <row r="564" spans="1:31" ht="12.75" x14ac:dyDescent="0.2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</row>
    <row r="565" spans="1:31" ht="12.75" x14ac:dyDescent="0.2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</row>
    <row r="566" spans="1:31" ht="12.75" x14ac:dyDescent="0.2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</row>
    <row r="567" spans="1:31" ht="12.75" x14ac:dyDescent="0.2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</row>
    <row r="568" spans="1:31" ht="12.75" x14ac:dyDescent="0.2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</row>
    <row r="569" spans="1:31" ht="12.75" x14ac:dyDescent="0.2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</row>
    <row r="570" spans="1:31" ht="12.75" x14ac:dyDescent="0.2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</row>
    <row r="571" spans="1:31" ht="12.75" x14ac:dyDescent="0.2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</row>
    <row r="572" spans="1:31" ht="12.75" x14ac:dyDescent="0.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</row>
    <row r="573" spans="1:31" ht="12.75" x14ac:dyDescent="0.2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</row>
    <row r="574" spans="1:31" ht="12.75" x14ac:dyDescent="0.2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</row>
    <row r="575" spans="1:31" ht="12.75" x14ac:dyDescent="0.2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</row>
    <row r="576" spans="1:31" ht="12.75" x14ac:dyDescent="0.2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</row>
    <row r="577" spans="1:31" ht="12.75" x14ac:dyDescent="0.2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</row>
    <row r="578" spans="1:31" ht="12.75" x14ac:dyDescent="0.2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</row>
    <row r="579" spans="1:31" ht="12.75" x14ac:dyDescent="0.2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</row>
    <row r="580" spans="1:31" ht="12.75" x14ac:dyDescent="0.2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</row>
    <row r="581" spans="1:31" ht="12.75" x14ac:dyDescent="0.2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</row>
    <row r="582" spans="1:31" ht="12.75" x14ac:dyDescent="0.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</row>
    <row r="583" spans="1:31" ht="12.75" x14ac:dyDescent="0.2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</row>
    <row r="584" spans="1:31" ht="12.75" x14ac:dyDescent="0.2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</row>
    <row r="585" spans="1:31" ht="12.75" x14ac:dyDescent="0.2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</row>
    <row r="586" spans="1:31" ht="12.75" x14ac:dyDescent="0.2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</row>
    <row r="587" spans="1:31" ht="12.75" x14ac:dyDescent="0.2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</row>
    <row r="588" spans="1:31" ht="12.75" x14ac:dyDescent="0.2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</row>
    <row r="589" spans="1:31" ht="12.75" x14ac:dyDescent="0.2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</row>
    <row r="590" spans="1:31" ht="12.75" x14ac:dyDescent="0.2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</row>
    <row r="591" spans="1:31" ht="12.75" x14ac:dyDescent="0.2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</row>
    <row r="592" spans="1:31" ht="12.75" x14ac:dyDescent="0.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</row>
    <row r="593" spans="1:31" ht="12.75" x14ac:dyDescent="0.2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</row>
    <row r="594" spans="1:31" ht="12.75" x14ac:dyDescent="0.2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</row>
    <row r="595" spans="1:31" ht="12.75" x14ac:dyDescent="0.2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</row>
    <row r="596" spans="1:31" ht="12.75" x14ac:dyDescent="0.2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</row>
    <row r="597" spans="1:31" ht="12.75" x14ac:dyDescent="0.2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</row>
    <row r="598" spans="1:31" ht="12.75" x14ac:dyDescent="0.2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</row>
    <row r="599" spans="1:31" ht="12.75" x14ac:dyDescent="0.2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</row>
    <row r="600" spans="1:31" ht="12.75" x14ac:dyDescent="0.2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</row>
    <row r="601" spans="1:31" ht="12.75" x14ac:dyDescent="0.2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</row>
    <row r="602" spans="1:31" ht="12.75" x14ac:dyDescent="0.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</row>
    <row r="603" spans="1:31" ht="12.75" x14ac:dyDescent="0.2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</row>
    <row r="604" spans="1:31" ht="12.75" x14ac:dyDescent="0.2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</row>
    <row r="605" spans="1:31" ht="12.75" x14ac:dyDescent="0.2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</row>
    <row r="606" spans="1:31" ht="12.75" x14ac:dyDescent="0.2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</row>
    <row r="607" spans="1:31" ht="12.75" x14ac:dyDescent="0.2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</row>
    <row r="608" spans="1:31" ht="12.75" x14ac:dyDescent="0.2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</row>
    <row r="609" spans="1:31" ht="12.75" x14ac:dyDescent="0.2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</row>
    <row r="610" spans="1:31" ht="12.75" x14ac:dyDescent="0.2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</row>
    <row r="611" spans="1:31" ht="12.75" x14ac:dyDescent="0.2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</row>
    <row r="612" spans="1:31" ht="12.75" x14ac:dyDescent="0.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</row>
    <row r="613" spans="1:31" ht="12.75" x14ac:dyDescent="0.2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</row>
    <row r="614" spans="1:31" ht="12.75" x14ac:dyDescent="0.2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</row>
    <row r="615" spans="1:31" ht="12.75" x14ac:dyDescent="0.2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</row>
    <row r="616" spans="1:31" ht="12.75" x14ac:dyDescent="0.2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</row>
    <row r="617" spans="1:31" ht="12.75" x14ac:dyDescent="0.2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</row>
    <row r="618" spans="1:31" ht="12.75" x14ac:dyDescent="0.2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</row>
    <row r="619" spans="1:31" ht="12.75" x14ac:dyDescent="0.2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</row>
    <row r="620" spans="1:31" ht="12.75" x14ac:dyDescent="0.2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</row>
    <row r="621" spans="1:31" ht="12.75" x14ac:dyDescent="0.2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</row>
    <row r="622" spans="1:31" ht="12.75" x14ac:dyDescent="0.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</row>
    <row r="623" spans="1:31" ht="12.75" x14ac:dyDescent="0.2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</row>
    <row r="624" spans="1:31" ht="12.75" x14ac:dyDescent="0.2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</row>
    <row r="625" spans="1:31" ht="12.75" x14ac:dyDescent="0.2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</row>
    <row r="626" spans="1:31" ht="12.75" x14ac:dyDescent="0.2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</row>
    <row r="627" spans="1:31" ht="12.75" x14ac:dyDescent="0.2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</row>
    <row r="628" spans="1:31" ht="12.75" x14ac:dyDescent="0.2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</row>
    <row r="629" spans="1:31" ht="12.75" x14ac:dyDescent="0.2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</row>
    <row r="630" spans="1:31" ht="12.75" x14ac:dyDescent="0.2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</row>
    <row r="631" spans="1:31" ht="12.75" x14ac:dyDescent="0.2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</row>
    <row r="632" spans="1:31" ht="12.75" x14ac:dyDescent="0.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</row>
    <row r="633" spans="1:31" ht="12.75" x14ac:dyDescent="0.2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</row>
    <row r="634" spans="1:31" ht="12.75" x14ac:dyDescent="0.2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</row>
    <row r="635" spans="1:31" ht="12.75" x14ac:dyDescent="0.2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</row>
    <row r="636" spans="1:31" ht="12.75" x14ac:dyDescent="0.2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</row>
    <row r="637" spans="1:31" ht="12.75" x14ac:dyDescent="0.2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</row>
    <row r="638" spans="1:31" ht="12.75" x14ac:dyDescent="0.2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</row>
    <row r="639" spans="1:31" ht="12.75" x14ac:dyDescent="0.2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</row>
    <row r="640" spans="1:31" ht="12.75" x14ac:dyDescent="0.2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</row>
    <row r="641" spans="1:31" ht="12.75" x14ac:dyDescent="0.2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</row>
    <row r="642" spans="1:31" ht="12.75" x14ac:dyDescent="0.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</row>
    <row r="643" spans="1:31" ht="12.75" x14ac:dyDescent="0.2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</row>
    <row r="644" spans="1:31" ht="12.75" x14ac:dyDescent="0.2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</row>
    <row r="645" spans="1:31" ht="12.75" x14ac:dyDescent="0.2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</row>
    <row r="646" spans="1:31" ht="12.75" x14ac:dyDescent="0.2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</row>
    <row r="647" spans="1:31" ht="12.75" x14ac:dyDescent="0.2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</row>
    <row r="648" spans="1:31" ht="12.75" x14ac:dyDescent="0.2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</row>
    <row r="649" spans="1:31" ht="12.75" x14ac:dyDescent="0.2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</row>
    <row r="650" spans="1:31" ht="12.75" x14ac:dyDescent="0.2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</row>
    <row r="651" spans="1:31" ht="12.75" x14ac:dyDescent="0.2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</row>
    <row r="652" spans="1:31" ht="12.75" x14ac:dyDescent="0.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</row>
    <row r="653" spans="1:31" ht="12.75" x14ac:dyDescent="0.2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</row>
    <row r="654" spans="1:31" ht="12.75" x14ac:dyDescent="0.2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</row>
    <row r="655" spans="1:31" ht="12.75" x14ac:dyDescent="0.2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</row>
    <row r="656" spans="1:31" ht="12.75" x14ac:dyDescent="0.2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</row>
    <row r="657" spans="1:31" ht="12.75" x14ac:dyDescent="0.2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</row>
    <row r="658" spans="1:31" ht="12.75" x14ac:dyDescent="0.2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</row>
    <row r="659" spans="1:31" ht="12.75" x14ac:dyDescent="0.2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</row>
    <row r="660" spans="1:31" ht="12.75" x14ac:dyDescent="0.2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</row>
    <row r="661" spans="1:31" ht="12.75" x14ac:dyDescent="0.2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</row>
    <row r="662" spans="1:31" ht="12.75" x14ac:dyDescent="0.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</row>
    <row r="663" spans="1:31" ht="12.75" x14ac:dyDescent="0.2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</row>
    <row r="664" spans="1:31" ht="12.75" x14ac:dyDescent="0.2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</row>
    <row r="665" spans="1:31" ht="12.75" x14ac:dyDescent="0.2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</row>
    <row r="666" spans="1:31" ht="12.75" x14ac:dyDescent="0.2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</row>
    <row r="667" spans="1:31" ht="12.75" x14ac:dyDescent="0.2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</row>
    <row r="668" spans="1:31" ht="12.75" x14ac:dyDescent="0.2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</row>
    <row r="669" spans="1:31" ht="12.75" x14ac:dyDescent="0.2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</row>
    <row r="670" spans="1:31" ht="12.75" x14ac:dyDescent="0.2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</row>
    <row r="671" spans="1:31" ht="12.75" x14ac:dyDescent="0.2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</row>
    <row r="672" spans="1:31" ht="12.75" x14ac:dyDescent="0.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</row>
    <row r="673" spans="1:31" ht="12.75" x14ac:dyDescent="0.2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</row>
    <row r="674" spans="1:31" ht="12.75" x14ac:dyDescent="0.2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</row>
    <row r="675" spans="1:31" ht="12.75" x14ac:dyDescent="0.2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</row>
    <row r="676" spans="1:31" ht="12.75" x14ac:dyDescent="0.2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</row>
    <row r="677" spans="1:31" ht="12.75" x14ac:dyDescent="0.2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</row>
    <row r="678" spans="1:31" ht="12.75" x14ac:dyDescent="0.2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</row>
    <row r="679" spans="1:31" ht="12.75" x14ac:dyDescent="0.2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</row>
    <row r="680" spans="1:31" ht="12.75" x14ac:dyDescent="0.2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</row>
    <row r="681" spans="1:31" ht="12.75" x14ac:dyDescent="0.2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</row>
    <row r="682" spans="1:31" ht="12.75" x14ac:dyDescent="0.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</row>
    <row r="683" spans="1:31" ht="12.75" x14ac:dyDescent="0.2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</row>
    <row r="684" spans="1:31" ht="12.75" x14ac:dyDescent="0.2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</row>
    <row r="685" spans="1:31" ht="12.75" x14ac:dyDescent="0.2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</row>
    <row r="686" spans="1:31" ht="12.75" x14ac:dyDescent="0.2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</row>
    <row r="687" spans="1:31" ht="12.75" x14ac:dyDescent="0.2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</row>
    <row r="688" spans="1:31" ht="12.75" x14ac:dyDescent="0.2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</row>
    <row r="689" spans="1:31" ht="12.75" x14ac:dyDescent="0.2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</row>
    <row r="690" spans="1:31" ht="12.75" x14ac:dyDescent="0.2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</row>
    <row r="691" spans="1:31" ht="12.75" x14ac:dyDescent="0.2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</row>
    <row r="692" spans="1:31" ht="12.75" x14ac:dyDescent="0.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</row>
    <row r="693" spans="1:31" ht="12.75" x14ac:dyDescent="0.2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</row>
    <row r="694" spans="1:31" ht="12.75" x14ac:dyDescent="0.2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</row>
    <row r="695" spans="1:31" ht="12.75" x14ac:dyDescent="0.2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</row>
    <row r="696" spans="1:31" ht="12.75" x14ac:dyDescent="0.2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</row>
    <row r="697" spans="1:31" ht="12.75" x14ac:dyDescent="0.2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</row>
    <row r="698" spans="1:31" ht="12.75" x14ac:dyDescent="0.2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</row>
    <row r="699" spans="1:31" ht="12.75" x14ac:dyDescent="0.2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</row>
    <row r="700" spans="1:31" ht="12.75" x14ac:dyDescent="0.2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</row>
    <row r="701" spans="1:31" ht="12.75" x14ac:dyDescent="0.2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</row>
    <row r="702" spans="1:31" ht="12.75" x14ac:dyDescent="0.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</row>
    <row r="703" spans="1:31" ht="12.75" x14ac:dyDescent="0.2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</row>
    <row r="704" spans="1:31" ht="12.75" x14ac:dyDescent="0.2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</row>
    <row r="705" spans="1:31" ht="12.75" x14ac:dyDescent="0.2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</row>
    <row r="706" spans="1:31" ht="12.75" x14ac:dyDescent="0.2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</row>
    <row r="707" spans="1:31" ht="12.75" x14ac:dyDescent="0.2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</row>
    <row r="708" spans="1:31" ht="12.75" x14ac:dyDescent="0.2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</row>
    <row r="709" spans="1:31" ht="12.75" x14ac:dyDescent="0.2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</row>
    <row r="710" spans="1:31" ht="12.75" x14ac:dyDescent="0.2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</row>
    <row r="711" spans="1:31" ht="12.75" x14ac:dyDescent="0.2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</row>
    <row r="712" spans="1:31" ht="12.75" x14ac:dyDescent="0.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</row>
    <row r="713" spans="1:31" ht="12.75" x14ac:dyDescent="0.2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</row>
    <row r="714" spans="1:31" ht="12.75" x14ac:dyDescent="0.2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</row>
    <row r="715" spans="1:31" ht="12.75" x14ac:dyDescent="0.2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</row>
    <row r="716" spans="1:31" ht="12.75" x14ac:dyDescent="0.2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</row>
    <row r="717" spans="1:31" ht="12.75" x14ac:dyDescent="0.2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</row>
    <row r="718" spans="1:31" ht="12.75" x14ac:dyDescent="0.2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</row>
    <row r="719" spans="1:31" ht="12.75" x14ac:dyDescent="0.2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</row>
    <row r="720" spans="1:31" ht="12.75" x14ac:dyDescent="0.2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</row>
    <row r="721" spans="1:31" ht="12.75" x14ac:dyDescent="0.2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</row>
    <row r="722" spans="1:31" ht="12.75" x14ac:dyDescent="0.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</row>
    <row r="723" spans="1:31" ht="12.75" x14ac:dyDescent="0.2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</row>
    <row r="724" spans="1:31" ht="12.75" x14ac:dyDescent="0.2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</row>
    <row r="725" spans="1:31" ht="12.75" x14ac:dyDescent="0.2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</row>
    <row r="726" spans="1:31" ht="12.75" x14ac:dyDescent="0.2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</row>
    <row r="727" spans="1:31" ht="12.75" x14ac:dyDescent="0.2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</row>
    <row r="728" spans="1:31" ht="12.75" x14ac:dyDescent="0.2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</row>
    <row r="729" spans="1:31" ht="12.75" x14ac:dyDescent="0.2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</row>
    <row r="730" spans="1:31" ht="12.75" x14ac:dyDescent="0.2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</row>
    <row r="731" spans="1:31" ht="12.75" x14ac:dyDescent="0.2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</row>
    <row r="732" spans="1:31" ht="12.75" x14ac:dyDescent="0.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</row>
    <row r="733" spans="1:31" ht="12.75" x14ac:dyDescent="0.2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</row>
    <row r="734" spans="1:31" ht="12.75" x14ac:dyDescent="0.2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</row>
    <row r="735" spans="1:31" ht="12.75" x14ac:dyDescent="0.2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</row>
    <row r="736" spans="1:31" ht="12.75" x14ac:dyDescent="0.2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</row>
    <row r="737" spans="1:31" ht="12.75" x14ac:dyDescent="0.2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</row>
    <row r="738" spans="1:31" ht="12.75" x14ac:dyDescent="0.2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</row>
    <row r="739" spans="1:31" ht="12.75" x14ac:dyDescent="0.2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</row>
    <row r="740" spans="1:31" ht="12.75" x14ac:dyDescent="0.2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</row>
    <row r="741" spans="1:31" ht="12.75" x14ac:dyDescent="0.2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</row>
    <row r="742" spans="1:31" ht="12.75" x14ac:dyDescent="0.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</row>
    <row r="743" spans="1:31" ht="12.75" x14ac:dyDescent="0.2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</row>
    <row r="744" spans="1:31" ht="12.75" x14ac:dyDescent="0.2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</row>
    <row r="745" spans="1:31" ht="12.75" x14ac:dyDescent="0.2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</row>
    <row r="746" spans="1:31" ht="12.75" x14ac:dyDescent="0.2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</row>
    <row r="747" spans="1:31" ht="12.75" x14ac:dyDescent="0.2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</row>
    <row r="748" spans="1:31" ht="12.75" x14ac:dyDescent="0.2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</row>
    <row r="749" spans="1:31" ht="12.75" x14ac:dyDescent="0.2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</row>
    <row r="750" spans="1:31" ht="12.75" x14ac:dyDescent="0.2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</row>
    <row r="751" spans="1:31" ht="12.75" x14ac:dyDescent="0.2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</row>
    <row r="752" spans="1:31" ht="12.75" x14ac:dyDescent="0.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</row>
    <row r="753" spans="1:31" ht="12.75" x14ac:dyDescent="0.2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</row>
    <row r="754" spans="1:31" ht="12.75" x14ac:dyDescent="0.2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</row>
    <row r="755" spans="1:31" ht="12.75" x14ac:dyDescent="0.2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</row>
    <row r="756" spans="1:31" ht="12.75" x14ac:dyDescent="0.2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</row>
    <row r="757" spans="1:31" ht="12.75" x14ac:dyDescent="0.2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</row>
    <row r="758" spans="1:31" ht="12.75" x14ac:dyDescent="0.2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</row>
    <row r="759" spans="1:31" ht="12.75" x14ac:dyDescent="0.2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</row>
    <row r="760" spans="1:31" ht="12.75" x14ac:dyDescent="0.2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</row>
    <row r="761" spans="1:31" ht="12.75" x14ac:dyDescent="0.2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</row>
    <row r="762" spans="1:31" ht="12.75" x14ac:dyDescent="0.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</row>
    <row r="763" spans="1:31" ht="12.75" x14ac:dyDescent="0.2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</row>
    <row r="764" spans="1:31" ht="12.75" x14ac:dyDescent="0.2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</row>
    <row r="765" spans="1:31" ht="12.75" x14ac:dyDescent="0.2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</row>
    <row r="766" spans="1:31" ht="12.75" x14ac:dyDescent="0.2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</row>
    <row r="767" spans="1:31" ht="12.75" x14ac:dyDescent="0.2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</row>
    <row r="768" spans="1:31" ht="12.75" x14ac:dyDescent="0.2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</row>
    <row r="769" spans="1:31" ht="12.75" x14ac:dyDescent="0.2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</row>
    <row r="770" spans="1:31" ht="12.75" x14ac:dyDescent="0.2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</row>
    <row r="771" spans="1:31" ht="12.75" x14ac:dyDescent="0.2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</row>
    <row r="772" spans="1:31" ht="12.75" x14ac:dyDescent="0.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</row>
    <row r="773" spans="1:31" ht="12.75" x14ac:dyDescent="0.2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</row>
    <row r="774" spans="1:31" ht="12.75" x14ac:dyDescent="0.2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</row>
    <row r="775" spans="1:31" ht="12.75" x14ac:dyDescent="0.2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</row>
    <row r="776" spans="1:31" ht="12.75" x14ac:dyDescent="0.2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</row>
    <row r="777" spans="1:31" ht="12.75" x14ac:dyDescent="0.2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</row>
    <row r="778" spans="1:31" ht="12.75" x14ac:dyDescent="0.2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</row>
    <row r="779" spans="1:31" ht="12.75" x14ac:dyDescent="0.2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</row>
    <row r="780" spans="1:31" ht="12.75" x14ac:dyDescent="0.2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</row>
    <row r="781" spans="1:31" ht="12.75" x14ac:dyDescent="0.2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</row>
    <row r="782" spans="1:31" ht="12.75" x14ac:dyDescent="0.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</row>
    <row r="783" spans="1:31" ht="12.75" x14ac:dyDescent="0.2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</row>
    <row r="784" spans="1:31" ht="12.75" x14ac:dyDescent="0.2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</row>
    <row r="785" spans="1:31" ht="12.75" x14ac:dyDescent="0.2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</row>
    <row r="786" spans="1:31" ht="12.75" x14ac:dyDescent="0.2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</row>
    <row r="787" spans="1:31" ht="12.75" x14ac:dyDescent="0.2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</row>
    <row r="788" spans="1:31" ht="12.75" x14ac:dyDescent="0.2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</row>
    <row r="789" spans="1:31" ht="12.75" x14ac:dyDescent="0.2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</row>
    <row r="790" spans="1:31" ht="12.75" x14ac:dyDescent="0.2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</row>
    <row r="791" spans="1:31" ht="12.75" x14ac:dyDescent="0.2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</row>
    <row r="792" spans="1:31" ht="12.75" x14ac:dyDescent="0.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</row>
    <row r="793" spans="1:31" ht="12.75" x14ac:dyDescent="0.2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</row>
    <row r="794" spans="1:31" ht="12.75" x14ac:dyDescent="0.2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</row>
    <row r="795" spans="1:31" ht="12.75" x14ac:dyDescent="0.2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</row>
    <row r="796" spans="1:31" ht="12.75" x14ac:dyDescent="0.2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</row>
    <row r="797" spans="1:31" ht="12.75" x14ac:dyDescent="0.2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</row>
    <row r="798" spans="1:31" ht="12.75" x14ac:dyDescent="0.2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</row>
    <row r="799" spans="1:31" ht="12.75" x14ac:dyDescent="0.2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</row>
    <row r="800" spans="1:31" ht="12.75" x14ac:dyDescent="0.2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</row>
    <row r="801" spans="1:31" ht="12.75" x14ac:dyDescent="0.2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</row>
    <row r="802" spans="1:31" ht="12.75" x14ac:dyDescent="0.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</row>
    <row r="803" spans="1:31" ht="12.75" x14ac:dyDescent="0.2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</row>
    <row r="804" spans="1:31" ht="12.75" x14ac:dyDescent="0.2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</row>
    <row r="805" spans="1:31" ht="12.75" x14ac:dyDescent="0.2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</row>
    <row r="806" spans="1:31" ht="12.75" x14ac:dyDescent="0.2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</row>
    <row r="807" spans="1:31" ht="12.75" x14ac:dyDescent="0.2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</row>
    <row r="808" spans="1:31" ht="12.75" x14ac:dyDescent="0.2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</row>
    <row r="809" spans="1:31" ht="12.75" x14ac:dyDescent="0.2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</row>
    <row r="810" spans="1:31" ht="12.75" x14ac:dyDescent="0.2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</row>
    <row r="811" spans="1:31" ht="12.75" x14ac:dyDescent="0.2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</row>
    <row r="812" spans="1:31" ht="12.75" x14ac:dyDescent="0.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</row>
    <row r="813" spans="1:31" ht="12.75" x14ac:dyDescent="0.2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</row>
    <row r="814" spans="1:31" ht="12.75" x14ac:dyDescent="0.2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</row>
    <row r="815" spans="1:31" ht="12.75" x14ac:dyDescent="0.2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</row>
    <row r="816" spans="1:31" ht="12.75" x14ac:dyDescent="0.2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</row>
    <row r="817" spans="1:31" ht="12.75" x14ac:dyDescent="0.2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</row>
    <row r="818" spans="1:31" ht="12.75" x14ac:dyDescent="0.2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</row>
    <row r="819" spans="1:31" ht="12.75" x14ac:dyDescent="0.2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</row>
    <row r="820" spans="1:31" ht="12.75" x14ac:dyDescent="0.2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</row>
    <row r="821" spans="1:31" ht="12.75" x14ac:dyDescent="0.2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</row>
    <row r="822" spans="1:31" ht="12.75" x14ac:dyDescent="0.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</row>
    <row r="823" spans="1:31" ht="12.75" x14ac:dyDescent="0.2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</row>
    <row r="824" spans="1:31" ht="12.75" x14ac:dyDescent="0.2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</row>
    <row r="825" spans="1:31" ht="12.75" x14ac:dyDescent="0.2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</row>
    <row r="826" spans="1:31" ht="12.75" x14ac:dyDescent="0.2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</row>
    <row r="827" spans="1:31" ht="12.75" x14ac:dyDescent="0.2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</row>
    <row r="828" spans="1:31" ht="12.75" x14ac:dyDescent="0.2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</row>
    <row r="829" spans="1:31" ht="12.75" x14ac:dyDescent="0.2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</row>
    <row r="830" spans="1:31" ht="12.75" x14ac:dyDescent="0.2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</row>
    <row r="831" spans="1:31" ht="12.75" x14ac:dyDescent="0.2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</row>
    <row r="832" spans="1:31" ht="12.75" x14ac:dyDescent="0.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</row>
    <row r="833" spans="1:31" ht="12.75" x14ac:dyDescent="0.2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</row>
    <row r="834" spans="1:31" ht="12.75" x14ac:dyDescent="0.2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</row>
    <row r="835" spans="1:31" ht="12.75" x14ac:dyDescent="0.2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</row>
    <row r="836" spans="1:31" ht="12.75" x14ac:dyDescent="0.2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</row>
    <row r="837" spans="1:31" ht="12.75" x14ac:dyDescent="0.2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</row>
    <row r="838" spans="1:31" ht="12.75" x14ac:dyDescent="0.2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</row>
    <row r="839" spans="1:31" ht="12.75" x14ac:dyDescent="0.2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</row>
    <row r="840" spans="1:31" ht="12.75" x14ac:dyDescent="0.2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</row>
    <row r="841" spans="1:31" ht="12.75" x14ac:dyDescent="0.2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</row>
    <row r="842" spans="1:31" ht="12.75" x14ac:dyDescent="0.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</row>
    <row r="843" spans="1:31" ht="12.75" x14ac:dyDescent="0.2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</row>
    <row r="844" spans="1:31" ht="12.75" x14ac:dyDescent="0.2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</row>
    <row r="845" spans="1:31" ht="12.75" x14ac:dyDescent="0.2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</row>
    <row r="846" spans="1:31" ht="12.75" x14ac:dyDescent="0.2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</row>
    <row r="847" spans="1:31" ht="12.75" x14ac:dyDescent="0.2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</row>
    <row r="848" spans="1:31" ht="12.75" x14ac:dyDescent="0.2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</row>
    <row r="849" spans="1:31" ht="12.75" x14ac:dyDescent="0.2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</row>
    <row r="850" spans="1:31" ht="12.75" x14ac:dyDescent="0.2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</row>
    <row r="851" spans="1:31" ht="12.75" x14ac:dyDescent="0.2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</row>
    <row r="852" spans="1:31" ht="12.75" x14ac:dyDescent="0.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</row>
    <row r="853" spans="1:31" ht="12.75" x14ac:dyDescent="0.2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</row>
    <row r="854" spans="1:31" ht="12.75" x14ac:dyDescent="0.2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</row>
    <row r="855" spans="1:31" ht="12.75" x14ac:dyDescent="0.2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</row>
    <row r="856" spans="1:31" ht="12.75" x14ac:dyDescent="0.2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</row>
    <row r="857" spans="1:31" ht="12.75" x14ac:dyDescent="0.2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</row>
    <row r="858" spans="1:31" ht="12.75" x14ac:dyDescent="0.2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</row>
    <row r="859" spans="1:31" ht="12.75" x14ac:dyDescent="0.2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</row>
    <row r="860" spans="1:31" ht="12.75" x14ac:dyDescent="0.2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</row>
    <row r="861" spans="1:31" ht="12.75" x14ac:dyDescent="0.2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</row>
    <row r="862" spans="1:31" ht="12.75" x14ac:dyDescent="0.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</row>
    <row r="863" spans="1:31" ht="12.75" x14ac:dyDescent="0.2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</row>
    <row r="864" spans="1:31" ht="12.75" x14ac:dyDescent="0.2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</row>
    <row r="865" spans="1:31" ht="12.75" x14ac:dyDescent="0.2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</row>
    <row r="866" spans="1:31" ht="12.75" x14ac:dyDescent="0.2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</row>
    <row r="867" spans="1:31" ht="12.75" x14ac:dyDescent="0.2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</row>
    <row r="868" spans="1:31" ht="12.75" x14ac:dyDescent="0.2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</row>
    <row r="869" spans="1:31" ht="12.75" x14ac:dyDescent="0.2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</row>
    <row r="870" spans="1:31" ht="12.75" x14ac:dyDescent="0.2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</row>
    <row r="871" spans="1:31" ht="12.75" x14ac:dyDescent="0.2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</row>
    <row r="872" spans="1:31" ht="12.75" x14ac:dyDescent="0.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</row>
    <row r="873" spans="1:31" ht="12.75" x14ac:dyDescent="0.2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</row>
    <row r="874" spans="1:31" ht="12.75" x14ac:dyDescent="0.2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</row>
    <row r="875" spans="1:31" ht="12.75" x14ac:dyDescent="0.2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</row>
    <row r="876" spans="1:31" ht="12.75" x14ac:dyDescent="0.2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</row>
    <row r="877" spans="1:31" ht="12.75" x14ac:dyDescent="0.2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</row>
    <row r="878" spans="1:31" ht="12.75" x14ac:dyDescent="0.2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</row>
    <row r="879" spans="1:31" ht="12.75" x14ac:dyDescent="0.2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</row>
    <row r="880" spans="1:31" ht="12.75" x14ac:dyDescent="0.2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</row>
    <row r="881" spans="1:31" ht="12.75" x14ac:dyDescent="0.2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</row>
    <row r="882" spans="1:31" ht="12.75" x14ac:dyDescent="0.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</row>
    <row r="883" spans="1:31" ht="12.75" x14ac:dyDescent="0.2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</row>
    <row r="884" spans="1:31" ht="12.75" x14ac:dyDescent="0.2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</row>
    <row r="885" spans="1:31" ht="12.75" x14ac:dyDescent="0.2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</row>
    <row r="886" spans="1:31" ht="12.75" x14ac:dyDescent="0.2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</row>
    <row r="887" spans="1:31" ht="12.75" x14ac:dyDescent="0.2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</row>
    <row r="888" spans="1:31" ht="12.75" x14ac:dyDescent="0.2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</row>
    <row r="889" spans="1:31" ht="12.75" x14ac:dyDescent="0.2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</row>
    <row r="890" spans="1:31" ht="12.75" x14ac:dyDescent="0.2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</row>
    <row r="891" spans="1:31" ht="12.75" x14ac:dyDescent="0.2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</row>
    <row r="892" spans="1:31" ht="12.75" x14ac:dyDescent="0.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</row>
    <row r="893" spans="1:31" ht="12.75" x14ac:dyDescent="0.2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</row>
    <row r="894" spans="1:31" ht="12.75" x14ac:dyDescent="0.2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</row>
    <row r="895" spans="1:31" ht="12.75" x14ac:dyDescent="0.2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</row>
    <row r="896" spans="1:31" ht="12.75" x14ac:dyDescent="0.2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</row>
    <row r="897" spans="1:31" ht="12.75" x14ac:dyDescent="0.2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</row>
    <row r="898" spans="1:31" ht="12.75" x14ac:dyDescent="0.2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</row>
    <row r="899" spans="1:31" ht="12.75" x14ac:dyDescent="0.2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</row>
    <row r="900" spans="1:31" ht="12.75" x14ac:dyDescent="0.2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</row>
    <row r="901" spans="1:31" ht="12.75" x14ac:dyDescent="0.2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</row>
    <row r="902" spans="1:31" ht="12.75" x14ac:dyDescent="0.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</row>
    <row r="903" spans="1:31" ht="12.75" x14ac:dyDescent="0.2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</row>
    <row r="904" spans="1:31" ht="12.75" x14ac:dyDescent="0.2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</row>
    <row r="905" spans="1:31" ht="12.75" x14ac:dyDescent="0.2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</row>
    <row r="906" spans="1:31" ht="12.75" x14ac:dyDescent="0.2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</row>
    <row r="907" spans="1:31" ht="12.75" x14ac:dyDescent="0.2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</row>
    <row r="908" spans="1:31" ht="12.75" x14ac:dyDescent="0.2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</row>
    <row r="909" spans="1:31" ht="12.75" x14ac:dyDescent="0.2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</row>
    <row r="910" spans="1:31" ht="12.75" x14ac:dyDescent="0.2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</row>
    <row r="911" spans="1:31" ht="12.75" x14ac:dyDescent="0.2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</row>
    <row r="912" spans="1:31" ht="12.75" x14ac:dyDescent="0.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</row>
    <row r="913" spans="1:31" ht="12.75" x14ac:dyDescent="0.2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</row>
    <row r="914" spans="1:31" ht="12.75" x14ac:dyDescent="0.2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</row>
    <row r="915" spans="1:31" ht="12.75" x14ac:dyDescent="0.2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</row>
    <row r="916" spans="1:31" ht="12.75" x14ac:dyDescent="0.2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</row>
    <row r="917" spans="1:31" ht="12.75" x14ac:dyDescent="0.2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</row>
    <row r="918" spans="1:31" ht="12.75" x14ac:dyDescent="0.2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</row>
    <row r="919" spans="1:31" ht="12.75" x14ac:dyDescent="0.2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</row>
    <row r="920" spans="1:31" ht="12.75" x14ac:dyDescent="0.2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</row>
    <row r="921" spans="1:31" ht="12.75" x14ac:dyDescent="0.2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</row>
    <row r="922" spans="1:31" ht="12.75" x14ac:dyDescent="0.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</row>
    <row r="923" spans="1:31" ht="12.75" x14ac:dyDescent="0.2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</row>
    <row r="924" spans="1:31" ht="12.75" x14ac:dyDescent="0.2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</row>
    <row r="925" spans="1:31" ht="12.75" x14ac:dyDescent="0.2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</row>
    <row r="926" spans="1:31" ht="12.75" x14ac:dyDescent="0.2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</row>
    <row r="927" spans="1:31" ht="12.75" x14ac:dyDescent="0.2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</row>
    <row r="928" spans="1:31" ht="12.75" x14ac:dyDescent="0.2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</row>
    <row r="929" spans="1:31" ht="12.75" x14ac:dyDescent="0.2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</row>
    <row r="930" spans="1:31" ht="12.75" x14ac:dyDescent="0.2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</row>
    <row r="931" spans="1:31" ht="12.75" x14ac:dyDescent="0.2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</row>
    <row r="932" spans="1:31" ht="12.75" x14ac:dyDescent="0.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</row>
    <row r="933" spans="1:31" ht="12.75" x14ac:dyDescent="0.2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</row>
    <row r="934" spans="1:31" ht="12.75" x14ac:dyDescent="0.2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</row>
    <row r="935" spans="1:31" ht="12.75" x14ac:dyDescent="0.2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</row>
    <row r="936" spans="1:31" ht="12.75" x14ac:dyDescent="0.2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</row>
    <row r="937" spans="1:31" ht="12.75" x14ac:dyDescent="0.2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</row>
    <row r="938" spans="1:31" ht="12.75" x14ac:dyDescent="0.2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</row>
    <row r="939" spans="1:31" ht="12.75" x14ac:dyDescent="0.2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</row>
    <row r="940" spans="1:31" ht="12.75" x14ac:dyDescent="0.2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</row>
    <row r="941" spans="1:31" ht="12.75" x14ac:dyDescent="0.2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</row>
    <row r="942" spans="1:31" ht="12.75" x14ac:dyDescent="0.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</row>
    <row r="943" spans="1:31" ht="12.75" x14ac:dyDescent="0.2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</row>
    <row r="944" spans="1:31" ht="12.75" x14ac:dyDescent="0.2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</row>
    <row r="945" spans="1:31" ht="12.75" x14ac:dyDescent="0.2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</row>
    <row r="946" spans="1:31" ht="12.75" x14ac:dyDescent="0.2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</row>
    <row r="947" spans="1:31" ht="12.75" x14ac:dyDescent="0.2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</row>
    <row r="948" spans="1:31" ht="12.75" x14ac:dyDescent="0.2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</row>
    <row r="949" spans="1:31" ht="12.75" x14ac:dyDescent="0.2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</row>
    <row r="950" spans="1:31" ht="12.75" x14ac:dyDescent="0.2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</row>
    <row r="951" spans="1:31" ht="12.75" x14ac:dyDescent="0.2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</row>
    <row r="952" spans="1:31" ht="12.75" x14ac:dyDescent="0.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</row>
    <row r="953" spans="1:31" ht="12.75" x14ac:dyDescent="0.2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</row>
    <row r="954" spans="1:31" ht="12.75" x14ac:dyDescent="0.2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</row>
    <row r="955" spans="1:31" ht="12.75" x14ac:dyDescent="0.2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</row>
    <row r="956" spans="1:31" ht="12.75" x14ac:dyDescent="0.2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</row>
    <row r="957" spans="1:31" ht="12.75" x14ac:dyDescent="0.2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</row>
    <row r="958" spans="1:31" ht="12.75" x14ac:dyDescent="0.2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</row>
    <row r="959" spans="1:31" ht="12.75" x14ac:dyDescent="0.2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</row>
    <row r="960" spans="1:31" ht="12.75" x14ac:dyDescent="0.2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</row>
    <row r="961" spans="1:31" ht="12.75" x14ac:dyDescent="0.2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</row>
    <row r="962" spans="1:31" ht="12.75" x14ac:dyDescent="0.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</row>
    <row r="963" spans="1:31" ht="12.75" x14ac:dyDescent="0.2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</row>
    <row r="964" spans="1:31" ht="12.75" x14ac:dyDescent="0.2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</row>
    <row r="965" spans="1:31" ht="12.75" x14ac:dyDescent="0.2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</row>
    <row r="966" spans="1:31" ht="12.75" x14ac:dyDescent="0.2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</row>
    <row r="967" spans="1:31" ht="12.75" x14ac:dyDescent="0.2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</row>
    <row r="968" spans="1:31" ht="12.75" x14ac:dyDescent="0.2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</row>
    <row r="969" spans="1:31" ht="12.75" x14ac:dyDescent="0.2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</row>
    <row r="970" spans="1:31" ht="12.75" x14ac:dyDescent="0.2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</row>
    <row r="971" spans="1:31" ht="12.75" x14ac:dyDescent="0.2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</row>
    <row r="972" spans="1:31" ht="12.75" x14ac:dyDescent="0.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</row>
    <row r="973" spans="1:31" ht="12.75" x14ac:dyDescent="0.2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</row>
    <row r="974" spans="1:31" ht="12.75" x14ac:dyDescent="0.2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</row>
    <row r="975" spans="1:31" ht="12.75" x14ac:dyDescent="0.2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</row>
    <row r="976" spans="1:31" ht="12.75" x14ac:dyDescent="0.2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</row>
    <row r="977" spans="1:31" ht="12.75" x14ac:dyDescent="0.2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</row>
    <row r="978" spans="1:31" ht="12.75" x14ac:dyDescent="0.2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</row>
    <row r="979" spans="1:31" ht="12.75" x14ac:dyDescent="0.2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</row>
    <row r="980" spans="1:31" ht="12.75" x14ac:dyDescent="0.2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</row>
    <row r="981" spans="1:31" ht="12.75" x14ac:dyDescent="0.2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</row>
    <row r="982" spans="1:31" ht="12.75" x14ac:dyDescent="0.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</row>
    <row r="983" spans="1:31" ht="12.75" x14ac:dyDescent="0.2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</row>
    <row r="984" spans="1:31" ht="12.75" x14ac:dyDescent="0.2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</row>
    <row r="985" spans="1:31" ht="12.75" x14ac:dyDescent="0.2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</row>
    <row r="986" spans="1:31" ht="12.75" x14ac:dyDescent="0.2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</row>
    <row r="987" spans="1:31" ht="12.75" x14ac:dyDescent="0.2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</row>
    <row r="988" spans="1:31" ht="12.75" x14ac:dyDescent="0.2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</row>
    <row r="989" spans="1:31" ht="12.75" x14ac:dyDescent="0.2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</row>
    <row r="990" spans="1:31" ht="12.75" x14ac:dyDescent="0.2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</row>
    <row r="991" spans="1:31" ht="12.75" x14ac:dyDescent="0.2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</row>
    <row r="992" spans="1:31" ht="12.75" x14ac:dyDescent="0.2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</row>
    <row r="993" spans="1:31" ht="12.75" x14ac:dyDescent="0.2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</row>
    <row r="994" spans="1:31" ht="12.75" x14ac:dyDescent="0.2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</row>
    <row r="995" spans="1:31" ht="12.75" x14ac:dyDescent="0.2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</row>
    <row r="996" spans="1:31" ht="12.75" x14ac:dyDescent="0.2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</row>
    <row r="997" spans="1:31" ht="12.75" x14ac:dyDescent="0.2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</row>
    <row r="998" spans="1:31" ht="12.75" x14ac:dyDescent="0.2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</row>
    <row r="999" spans="1:31" ht="12.75" x14ac:dyDescent="0.2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</row>
    <row r="1000" spans="1:31" ht="12.75" x14ac:dyDescent="0.2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</row>
    <row r="1001" spans="1:31" ht="12.75" x14ac:dyDescent="0.2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  <c r="AC1001" s="7"/>
      <c r="AD1001" s="7"/>
      <c r="AE1001" s="7"/>
    </row>
    <row r="1002" spans="1:31" ht="12.75" x14ac:dyDescent="0.2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  <c r="AC1002" s="7"/>
      <c r="AD1002" s="7"/>
      <c r="AE1002" s="7"/>
    </row>
    <row r="1003" spans="1:31" ht="12.75" x14ac:dyDescent="0.2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7"/>
      <c r="AC1003" s="7"/>
      <c r="AD1003" s="7"/>
      <c r="AE1003" s="7"/>
    </row>
    <row r="1004" spans="1:31" ht="12.75" x14ac:dyDescent="0.2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7"/>
      <c r="AC1004" s="7"/>
      <c r="AD1004" s="7"/>
      <c r="AE1004" s="7"/>
    </row>
    <row r="1005" spans="1:31" ht="12.75" x14ac:dyDescent="0.2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7"/>
      <c r="AC1005" s="7"/>
      <c r="AD1005" s="7"/>
      <c r="AE1005" s="7"/>
    </row>
    <row r="1006" spans="1:31" ht="12.75" x14ac:dyDescent="0.2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  <c r="AC1006" s="7"/>
      <c r="AD1006" s="7"/>
      <c r="AE1006" s="7"/>
    </row>
    <row r="1007" spans="1:31" ht="12.75" x14ac:dyDescent="0.2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7"/>
      <c r="AC1007" s="7"/>
      <c r="AD1007" s="7"/>
      <c r="AE1007" s="7"/>
    </row>
    <row r="1008" spans="1:31" ht="12.75" x14ac:dyDescent="0.2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  <c r="AC1008" s="7"/>
      <c r="AD1008" s="7"/>
      <c r="AE1008" s="7"/>
    </row>
    <row r="1009" spans="1:31" ht="12.75" x14ac:dyDescent="0.2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  <c r="AC1009" s="7"/>
      <c r="AD1009" s="7"/>
      <c r="AE1009" s="7"/>
    </row>
    <row r="1010" spans="1:31" ht="12.75" x14ac:dyDescent="0.2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  <c r="AC1010" s="7"/>
      <c r="AD1010" s="7"/>
      <c r="AE1010" s="7"/>
    </row>
  </sheetData>
  <mergeCells count="183">
    <mergeCell ref="E38:F38"/>
    <mergeCell ref="E39:F39"/>
    <mergeCell ref="G38:H38"/>
    <mergeCell ref="G39:H39"/>
    <mergeCell ref="G40:H40"/>
    <mergeCell ref="G41:H41"/>
    <mergeCell ref="G27:H27"/>
    <mergeCell ref="G28:H28"/>
    <mergeCell ref="G29:H29"/>
    <mergeCell ref="G30:H30"/>
    <mergeCell ref="G31:H31"/>
    <mergeCell ref="G32:H32"/>
    <mergeCell ref="G33:H33"/>
    <mergeCell ref="E28:F28"/>
    <mergeCell ref="E29:F29"/>
    <mergeCell ref="E30:F30"/>
    <mergeCell ref="E31:F31"/>
    <mergeCell ref="E32:F32"/>
    <mergeCell ref="G34:H34"/>
    <mergeCell ref="G35:H35"/>
    <mergeCell ref="G36:H36"/>
    <mergeCell ref="G37:H37"/>
    <mergeCell ref="E33:F33"/>
    <mergeCell ref="E34:F34"/>
    <mergeCell ref="E35:F35"/>
    <mergeCell ref="E36:F36"/>
    <mergeCell ref="E37:F37"/>
    <mergeCell ref="E23:F23"/>
    <mergeCell ref="G23:H23"/>
    <mergeCell ref="E24:F24"/>
    <mergeCell ref="G24:H24"/>
    <mergeCell ref="E25:F25"/>
    <mergeCell ref="G25:H25"/>
    <mergeCell ref="G26:H26"/>
    <mergeCell ref="E26:F26"/>
    <mergeCell ref="E27:F27"/>
    <mergeCell ref="E17:F17"/>
    <mergeCell ref="G17:H17"/>
    <mergeCell ref="G18:H18"/>
    <mergeCell ref="E18:F18"/>
    <mergeCell ref="E19:F19"/>
    <mergeCell ref="E20:F20"/>
    <mergeCell ref="E21:F21"/>
    <mergeCell ref="G21:H21"/>
    <mergeCell ref="E22:F22"/>
    <mergeCell ref="G22:H22"/>
    <mergeCell ref="B58:C58"/>
    <mergeCell ref="D58:E58"/>
    <mergeCell ref="G58:H58"/>
    <mergeCell ref="Q58:R58"/>
    <mergeCell ref="S58:T58"/>
    <mergeCell ref="I59:K59"/>
    <mergeCell ref="J48:L48"/>
    <mergeCell ref="J49:L49"/>
    <mergeCell ref="J50:L50"/>
    <mergeCell ref="J51:L51"/>
    <mergeCell ref="J52:L52"/>
    <mergeCell ref="J53:L53"/>
    <mergeCell ref="J54:L54"/>
    <mergeCell ref="E40:F40"/>
    <mergeCell ref="E41:F41"/>
    <mergeCell ref="J43:L43"/>
    <mergeCell ref="J44:L44"/>
    <mergeCell ref="J45:L45"/>
    <mergeCell ref="J46:L46"/>
    <mergeCell ref="J47:L47"/>
    <mergeCell ref="J55:L55"/>
    <mergeCell ref="J56:L56"/>
    <mergeCell ref="V17:W17"/>
    <mergeCell ref="G19:H19"/>
    <mergeCell ref="G20:H20"/>
    <mergeCell ref="T24:U24"/>
    <mergeCell ref="T25:U25"/>
    <mergeCell ref="T26:U26"/>
    <mergeCell ref="T17:U17"/>
    <mergeCell ref="T18:U18"/>
    <mergeCell ref="T19:U19"/>
    <mergeCell ref="T20:U20"/>
    <mergeCell ref="T21:U21"/>
    <mergeCell ref="T22:U22"/>
    <mergeCell ref="T23:U23"/>
    <mergeCell ref="V18:W18"/>
    <mergeCell ref="V19:W19"/>
    <mergeCell ref="V20:W20"/>
    <mergeCell ref="V21:W21"/>
    <mergeCell ref="V22:W22"/>
    <mergeCell ref="V23:W23"/>
    <mergeCell ref="V24:W24"/>
    <mergeCell ref="V25:W25"/>
    <mergeCell ref="V26:W26"/>
    <mergeCell ref="R17:S17"/>
    <mergeCell ref="C14:D14"/>
    <mergeCell ref="E14:F14"/>
    <mergeCell ref="G14:H14"/>
    <mergeCell ref="R14:S14"/>
    <mergeCell ref="T14:U14"/>
    <mergeCell ref="V14:W14"/>
    <mergeCell ref="T15:U15"/>
    <mergeCell ref="V15:W15"/>
    <mergeCell ref="T16:U16"/>
    <mergeCell ref="V16:W16"/>
    <mergeCell ref="E15:F15"/>
    <mergeCell ref="G15:H15"/>
    <mergeCell ref="E16:F16"/>
    <mergeCell ref="G16:H16"/>
    <mergeCell ref="R15:S15"/>
    <mergeCell ref="R16:S16"/>
    <mergeCell ref="C15:D15"/>
    <mergeCell ref="C16:D16"/>
    <mergeCell ref="S4:Z4"/>
    <mergeCell ref="S6:Z7"/>
    <mergeCell ref="T9:Z9"/>
    <mergeCell ref="T10:Z10"/>
    <mergeCell ref="L2:P3"/>
    <mergeCell ref="B4:I4"/>
    <mergeCell ref="L4:P4"/>
    <mergeCell ref="B6:I7"/>
    <mergeCell ref="K6:L8"/>
    <mergeCell ref="N6:N8"/>
    <mergeCell ref="P6:Q8"/>
    <mergeCell ref="C9:I9"/>
    <mergeCell ref="C10:I10"/>
    <mergeCell ref="J10:R11"/>
    <mergeCell ref="V58:W58"/>
    <mergeCell ref="X59:Z59"/>
    <mergeCell ref="Y45:AA45"/>
    <mergeCell ref="Y46:AA46"/>
    <mergeCell ref="Y47:AA47"/>
    <mergeCell ref="Y48:AA48"/>
    <mergeCell ref="Y49:AA49"/>
    <mergeCell ref="Y50:AA50"/>
    <mergeCell ref="Y51:AA51"/>
    <mergeCell ref="V40:W40"/>
    <mergeCell ref="V41:W41"/>
    <mergeCell ref="Y43:AA43"/>
    <mergeCell ref="Y44:AA44"/>
    <mergeCell ref="Y52:AA52"/>
    <mergeCell ref="Y53:AA53"/>
    <mergeCell ref="Y54:AA54"/>
    <mergeCell ref="Y55:AA55"/>
    <mergeCell ref="Y56:AA56"/>
    <mergeCell ref="T40:U40"/>
    <mergeCell ref="T41:U41"/>
    <mergeCell ref="T29:U29"/>
    <mergeCell ref="T30:U30"/>
    <mergeCell ref="T31:U31"/>
    <mergeCell ref="T32:U32"/>
    <mergeCell ref="T33:U33"/>
    <mergeCell ref="T34:U34"/>
    <mergeCell ref="T35:U35"/>
    <mergeCell ref="T27:U27"/>
    <mergeCell ref="V27:W27"/>
    <mergeCell ref="T28:U28"/>
    <mergeCell ref="V28:W28"/>
    <mergeCell ref="V29:W29"/>
    <mergeCell ref="T36:U36"/>
    <mergeCell ref="T37:U37"/>
    <mergeCell ref="T38:U38"/>
    <mergeCell ref="T39:U39"/>
    <mergeCell ref="V30:W30"/>
    <mergeCell ref="V31:W31"/>
    <mergeCell ref="V32:W32"/>
    <mergeCell ref="V33:W33"/>
    <mergeCell ref="V34:W34"/>
    <mergeCell ref="V35:W35"/>
    <mergeCell ref="V36:W36"/>
    <mergeCell ref="V37:W37"/>
    <mergeCell ref="V38:W38"/>
    <mergeCell ref="V39:W39"/>
    <mergeCell ref="C26:D26"/>
    <mergeCell ref="C27:D27"/>
    <mergeCell ref="C28:D28"/>
    <mergeCell ref="C29:D29"/>
    <mergeCell ref="C30:D30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</mergeCells>
  <printOptions horizontalCentered="1" gridLines="1"/>
  <pageMargins left="3.937007874015748E-2" right="3.937007874015748E-2" top="0.15748031496062992" bottom="0.15748031496062992" header="0" footer="0"/>
  <pageSetup paperSize="9" scale="80" pageOrder="overThenDown" orientation="portrait" cellComments="atEnd" r:id="rId1"/>
  <rowBreaks count="2" manualBreakCount="2">
    <brk man="1"/>
    <brk id="6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B5:J328"/>
  <sheetViews>
    <sheetView workbookViewId="0"/>
  </sheetViews>
  <sheetFormatPr defaultColWidth="14.42578125" defaultRowHeight="15.75" customHeight="1" x14ac:dyDescent="0.2"/>
  <cols>
    <col min="1" max="1" width="16.140625" customWidth="1"/>
    <col min="2" max="2" width="20" customWidth="1"/>
    <col min="3" max="3" width="27" customWidth="1"/>
    <col min="4" max="4" width="11.7109375" customWidth="1"/>
    <col min="5" max="14" width="8.85546875" customWidth="1"/>
  </cols>
  <sheetData>
    <row r="5" spans="2:10" x14ac:dyDescent="0.2">
      <c r="B5" s="40" t="s">
        <v>31</v>
      </c>
      <c r="C5" s="40" t="s">
        <v>32</v>
      </c>
      <c r="D5" s="40" t="s">
        <v>33</v>
      </c>
      <c r="E5" s="40" t="s">
        <v>34</v>
      </c>
    </row>
    <row r="6" spans="2:10" x14ac:dyDescent="0.2">
      <c r="B6" s="40" t="s">
        <v>35</v>
      </c>
      <c r="C6" s="40" t="s">
        <v>36</v>
      </c>
      <c r="D6" s="40">
        <v>17</v>
      </c>
      <c r="E6" s="41">
        <f>VLOOKUP(C6,'All players'!$A$2:$G$800,7,FALSE)</f>
        <v>1</v>
      </c>
      <c r="J6" s="41" t="str">
        <f ca="1">IFERROR(__xludf.DUMMYFUNCTION("UNIQUE(B6:B328)"),"HC Benešov 70ers")</f>
        <v>HC Benešov 70ers</v>
      </c>
    </row>
    <row r="7" spans="2:10" x14ac:dyDescent="0.2">
      <c r="B7" s="40" t="s">
        <v>35</v>
      </c>
      <c r="C7" s="40" t="s">
        <v>37</v>
      </c>
      <c r="D7" s="40">
        <v>14</v>
      </c>
      <c r="E7" s="41">
        <f>VLOOKUP(C7,'All players'!$A$2:$G$800,7,FALSE)</f>
        <v>23</v>
      </c>
      <c r="J7" s="41" t="str">
        <f ca="1">IFERROR(__xludf.DUMMYFUNCTION("""COMPUTED_VALUE"""),"HC Farma Velké Popovice")</f>
        <v>HC Farma Velké Popovice</v>
      </c>
    </row>
    <row r="8" spans="2:10" x14ac:dyDescent="0.2">
      <c r="B8" s="40" t="s">
        <v>35</v>
      </c>
      <c r="C8" s="40" t="s">
        <v>38</v>
      </c>
      <c r="D8" s="40">
        <v>13</v>
      </c>
      <c r="E8" s="41">
        <f>VLOOKUP(C8,'All players'!$A$2:$G$800,7,FALSE)</f>
        <v>27</v>
      </c>
      <c r="J8" s="41" t="str">
        <f ca="1">IFERROR(__xludf.DUMMYFUNCTION("""COMPUTED_VALUE"""),"HC Miličín")</f>
        <v>HC Miličín</v>
      </c>
    </row>
    <row r="9" spans="2:10" x14ac:dyDescent="0.2">
      <c r="B9" s="40" t="s">
        <v>35</v>
      </c>
      <c r="C9" s="40" t="s">
        <v>39</v>
      </c>
      <c r="D9" s="40">
        <v>12</v>
      </c>
      <c r="E9" s="41">
        <f>VLOOKUP(C9,'All players'!$A$2:$G$800,7,FALSE)</f>
        <v>7</v>
      </c>
      <c r="J9" s="41" t="str">
        <f ca="1">IFERROR(__xludf.DUMMYFUNCTION("""COMPUTED_VALUE"""),"HC OLBRAMOVICE B")</f>
        <v>HC OLBRAMOVICE B</v>
      </c>
    </row>
    <row r="10" spans="2:10" x14ac:dyDescent="0.2">
      <c r="B10" s="40" t="s">
        <v>35</v>
      </c>
      <c r="C10" s="40" t="s">
        <v>40</v>
      </c>
      <c r="D10" s="40">
        <v>12</v>
      </c>
      <c r="E10" s="41">
        <f>VLOOKUP(C10,'All players'!$A$2:$G$800,7,FALSE)</f>
        <v>12</v>
      </c>
      <c r="J10" s="41" t="str">
        <f ca="1">IFERROR(__xludf.DUMMYFUNCTION("""COMPUTED_VALUE"""),"HC OLBRAMOVICE A")</f>
        <v>HC OLBRAMOVICE A</v>
      </c>
    </row>
    <row r="11" spans="2:10" x14ac:dyDescent="0.2">
      <c r="B11" s="40" t="s">
        <v>35</v>
      </c>
      <c r="C11" s="40" t="s">
        <v>41</v>
      </c>
      <c r="D11" s="40">
        <v>12</v>
      </c>
      <c r="E11" s="41">
        <f>VLOOKUP(C11,'All players'!$A$2:$G$800,7,FALSE)</f>
        <v>21</v>
      </c>
      <c r="J11" s="41" t="str">
        <f ca="1">IFERROR(__xludf.DUMMYFUNCTION("""COMPUTED_VALUE"""),"HC Průhonice")</f>
        <v>HC Průhonice</v>
      </c>
    </row>
    <row r="12" spans="2:10" x14ac:dyDescent="0.2">
      <c r="B12" s="40" t="s">
        <v>35</v>
      </c>
      <c r="C12" s="40" t="s">
        <v>42</v>
      </c>
      <c r="D12" s="40">
        <v>12</v>
      </c>
      <c r="E12" s="41">
        <f>VLOOKUP(C12,'All players'!$A$2:$G$800,7,FALSE)</f>
        <v>14</v>
      </c>
      <c r="J12" s="41" t="str">
        <f ca="1">IFERROR(__xludf.DUMMYFUNCTION("""COMPUTED_VALUE"""),"HC Pyšely")</f>
        <v>HC Pyšely</v>
      </c>
    </row>
    <row r="13" spans="2:10" x14ac:dyDescent="0.2">
      <c r="B13" s="40" t="s">
        <v>35</v>
      </c>
      <c r="C13" s="40" t="s">
        <v>43</v>
      </c>
      <c r="D13" s="40">
        <v>10</v>
      </c>
      <c r="E13" s="41">
        <f>VLOOKUP(C13,'All players'!$A$2:$G$800,7,FALSE)</f>
        <v>28</v>
      </c>
      <c r="J13" s="41" t="str">
        <f ca="1">IFERROR(__xludf.DUMMYFUNCTION("""COMPUTED_VALUE"""),"Sokol Senohraby")</f>
        <v>Sokol Senohraby</v>
      </c>
    </row>
    <row r="14" spans="2:10" x14ac:dyDescent="0.2">
      <c r="B14" s="40" t="s">
        <v>35</v>
      </c>
      <c r="C14" s="40" t="s">
        <v>44</v>
      </c>
      <c r="D14" s="40">
        <v>10</v>
      </c>
      <c r="E14" s="41">
        <f>VLOOKUP(C14,'All players'!$A$2:$G$800,7,FALSE)</f>
        <v>77</v>
      </c>
      <c r="J14" s="41" t="str">
        <f ca="1">IFERROR(__xludf.DUMMYFUNCTION("""COMPUTED_VALUE"""),"AGRO Přestavlky")</f>
        <v>AGRO Přestavlky</v>
      </c>
    </row>
    <row r="15" spans="2:10" x14ac:dyDescent="0.2">
      <c r="B15" s="40" t="s">
        <v>35</v>
      </c>
      <c r="C15" s="40" t="s">
        <v>45</v>
      </c>
      <c r="D15" s="40">
        <v>10</v>
      </c>
      <c r="E15" s="41">
        <f>VLOOKUP(C15,'All players'!$A$2:$G$800,7,FALSE)</f>
        <v>5</v>
      </c>
      <c r="J15" s="41" t="str">
        <f ca="1">IFERROR(__xludf.DUMMYFUNCTION("""COMPUTED_VALUE"""),"FIRE DEAMONS")</f>
        <v>FIRE DEAMONS</v>
      </c>
    </row>
    <row r="16" spans="2:10" x14ac:dyDescent="0.2">
      <c r="B16" s="40" t="s">
        <v>35</v>
      </c>
      <c r="C16" s="40" t="s">
        <v>46</v>
      </c>
      <c r="D16" s="40">
        <v>9</v>
      </c>
      <c r="E16" s="41">
        <f>VLOOKUP(C16,'All players'!$A$2:$G$800,7,FALSE)</f>
        <v>9</v>
      </c>
      <c r="J16" s="41" t="str">
        <f ca="1">IFERROR(__xludf.DUMMYFUNCTION("""COMPUTED_VALUE"""),"HC Bystřice")</f>
        <v>HC Bystřice</v>
      </c>
    </row>
    <row r="17" spans="2:10" x14ac:dyDescent="0.2">
      <c r="B17" s="40" t="s">
        <v>35</v>
      </c>
      <c r="C17" s="40" t="s">
        <v>47</v>
      </c>
      <c r="D17" s="40">
        <v>9</v>
      </c>
      <c r="E17" s="41">
        <f>VLOOKUP(C17,'All players'!$A$2:$G$800,7,FALSE)</f>
        <v>22</v>
      </c>
      <c r="J17" s="41" t="str">
        <f ca="1">IFERROR(__xludf.DUMMYFUNCTION("""COMPUTED_VALUE"""),"HC AGAVE")</f>
        <v>HC AGAVE</v>
      </c>
    </row>
    <row r="18" spans="2:10" x14ac:dyDescent="0.2">
      <c r="B18" s="40" t="s">
        <v>35</v>
      </c>
      <c r="C18" s="40" t="s">
        <v>48</v>
      </c>
      <c r="D18" s="40">
        <v>8</v>
      </c>
      <c r="E18" s="41">
        <f>VLOOKUP(C18,'All players'!$A$2:$G$800,7,FALSE)</f>
        <v>17</v>
      </c>
      <c r="J18" s="41" t="str">
        <f ca="1">IFERROR(__xludf.DUMMYFUNCTION("""COMPUTED_VALUE"""),"HC Čerti Votice")</f>
        <v>HC Čerti Votice</v>
      </c>
    </row>
    <row r="19" spans="2:10" x14ac:dyDescent="0.2">
      <c r="B19" s="40" t="s">
        <v>35</v>
      </c>
      <c r="C19" s="40" t="s">
        <v>49</v>
      </c>
      <c r="D19" s="40">
        <v>7</v>
      </c>
      <c r="E19" s="41">
        <f>VLOOKUP(C19,'All players'!$A$2:$G$800,7,FALSE)</f>
        <v>8</v>
      </c>
      <c r="J19" s="41" t="str">
        <f ca="1">IFERROR(__xludf.DUMMYFUNCTION("""COMPUTED_VALUE"""),"HC jELITA Struhařov")</f>
        <v>HC jELITA Struhařov</v>
      </c>
    </row>
    <row r="20" spans="2:10" x14ac:dyDescent="0.2">
      <c r="B20" s="40" t="s">
        <v>35</v>
      </c>
      <c r="C20" s="40" t="s">
        <v>50</v>
      </c>
      <c r="D20" s="40">
        <v>5</v>
      </c>
      <c r="E20" s="41">
        <f>VLOOKUP(C20,'All players'!$A$2:$G$800,7,FALSE)</f>
        <v>18</v>
      </c>
      <c r="J20" s="41" t="str">
        <f ca="1">IFERROR(__xludf.DUMMYFUNCTION("""COMPUTED_VALUE"""),"HC Kabaret")</f>
        <v>HC Kabaret</v>
      </c>
    </row>
    <row r="21" spans="2:10" x14ac:dyDescent="0.2">
      <c r="B21" s="40" t="s">
        <v>35</v>
      </c>
      <c r="C21" s="40" t="s">
        <v>51</v>
      </c>
      <c r="D21" s="40">
        <v>5</v>
      </c>
      <c r="E21" s="41">
        <f>VLOOKUP(C21,'All players'!$A$2:$G$800,7,FALSE)</f>
        <v>33</v>
      </c>
      <c r="J21" s="41" t="str">
        <f ca="1">IFERROR(__xludf.DUMMYFUNCTION("""COMPUTED_VALUE"""),"HC Semtamťuk")</f>
        <v>HC Semtamťuk</v>
      </c>
    </row>
    <row r="22" spans="2:10" x14ac:dyDescent="0.2">
      <c r="B22" s="40" t="s">
        <v>52</v>
      </c>
      <c r="C22" s="40" t="s">
        <v>53</v>
      </c>
      <c r="D22" s="40">
        <v>20</v>
      </c>
      <c r="E22" s="41">
        <f>VLOOKUP(C22,'All players'!$A$2:$G$800,7,FALSE)</f>
        <v>55</v>
      </c>
      <c r="J22" s="41" t="str">
        <f ca="1">IFERROR(__xludf.DUMMYFUNCTION("""COMPUTED_VALUE"""),"Sokol Bukovany")</f>
        <v>Sokol Bukovany</v>
      </c>
    </row>
    <row r="23" spans="2:10" x14ac:dyDescent="0.2">
      <c r="B23" s="40" t="s">
        <v>52</v>
      </c>
      <c r="C23" s="40" t="s">
        <v>54</v>
      </c>
      <c r="D23" s="40">
        <v>19</v>
      </c>
      <c r="E23" s="41">
        <f>VLOOKUP(C23,'All players'!$A$2:$G$800,7,FALSE)</f>
        <v>66</v>
      </c>
      <c r="J23" s="41" t="str">
        <f ca="1">IFERROR(__xludf.DUMMYFUNCTION("""COMPUTED_VALUE"""),"W+D Benešov")</f>
        <v>W+D Benešov</v>
      </c>
    </row>
    <row r="24" spans="2:10" x14ac:dyDescent="0.2">
      <c r="B24" s="40" t="s">
        <v>52</v>
      </c>
      <c r="C24" s="40" t="s">
        <v>55</v>
      </c>
      <c r="D24" s="40">
        <v>18</v>
      </c>
      <c r="E24" s="41">
        <f>VLOOKUP(C24,'All players'!$A$2:$G$800,7,FALSE)</f>
        <v>78</v>
      </c>
    </row>
    <row r="25" spans="2:10" x14ac:dyDescent="0.2">
      <c r="B25" s="40" t="s">
        <v>52</v>
      </c>
      <c r="C25" s="40" t="s">
        <v>56</v>
      </c>
      <c r="D25" s="40">
        <v>17</v>
      </c>
      <c r="E25" s="41">
        <f>VLOOKUP(C25,'All players'!$A$2:$G$800,7,FALSE)</f>
        <v>3</v>
      </c>
    </row>
    <row r="26" spans="2:10" x14ac:dyDescent="0.2">
      <c r="B26" s="40" t="s">
        <v>52</v>
      </c>
      <c r="C26" s="40" t="s">
        <v>57</v>
      </c>
      <c r="D26" s="40">
        <v>16</v>
      </c>
      <c r="E26" s="41">
        <f>VLOOKUP(C26,'All players'!$A$2:$G$800,7,FALSE)</f>
        <v>87</v>
      </c>
    </row>
    <row r="27" spans="2:10" x14ac:dyDescent="0.2">
      <c r="B27" s="40" t="s">
        <v>52</v>
      </c>
      <c r="C27" s="40" t="s">
        <v>58</v>
      </c>
      <c r="D27" s="40">
        <v>15</v>
      </c>
      <c r="E27" s="41">
        <f>VLOOKUP(C27,'All players'!$A$2:$G$800,7,FALSE)</f>
        <v>18</v>
      </c>
    </row>
    <row r="28" spans="2:10" x14ac:dyDescent="0.2">
      <c r="B28" s="40" t="s">
        <v>52</v>
      </c>
      <c r="C28" s="40" t="s">
        <v>59</v>
      </c>
      <c r="D28" s="40">
        <v>15</v>
      </c>
      <c r="E28" s="41">
        <f>VLOOKUP(C28,'All players'!$A$2:$G$800,7,FALSE)</f>
        <v>11</v>
      </c>
    </row>
    <row r="29" spans="2:10" x14ac:dyDescent="0.2">
      <c r="B29" s="40" t="s">
        <v>52</v>
      </c>
      <c r="C29" s="40" t="s">
        <v>60</v>
      </c>
      <c r="D29" s="40">
        <v>14</v>
      </c>
      <c r="E29" s="41">
        <f>VLOOKUP(C29,'All players'!$A$2:$G$800,7,FALSE)</f>
        <v>13</v>
      </c>
    </row>
    <row r="30" spans="2:10" x14ac:dyDescent="0.2">
      <c r="B30" s="40" t="s">
        <v>52</v>
      </c>
      <c r="C30" s="40" t="s">
        <v>61</v>
      </c>
      <c r="D30" s="40">
        <v>13</v>
      </c>
      <c r="E30" s="41">
        <f>VLOOKUP(C30,'All players'!$A$2:$G$800,7,FALSE)</f>
        <v>30</v>
      </c>
    </row>
    <row r="31" spans="2:10" x14ac:dyDescent="0.2">
      <c r="B31" s="40" t="s">
        <v>52</v>
      </c>
      <c r="C31" s="40" t="s">
        <v>62</v>
      </c>
      <c r="D31" s="40">
        <v>13</v>
      </c>
      <c r="E31" s="41">
        <f>VLOOKUP(C31,'All players'!$A$2:$G$800,7,FALSE)</f>
        <v>19</v>
      </c>
    </row>
    <row r="32" spans="2:10" x14ac:dyDescent="0.2">
      <c r="B32" s="40" t="s">
        <v>52</v>
      </c>
      <c r="C32" s="40" t="s">
        <v>63</v>
      </c>
      <c r="D32" s="40">
        <v>13</v>
      </c>
      <c r="E32" s="41">
        <f>VLOOKUP(C32,'All players'!$A$2:$G$800,7,FALSE)</f>
        <v>88</v>
      </c>
    </row>
    <row r="33" spans="2:5" x14ac:dyDescent="0.2">
      <c r="B33" s="40" t="s">
        <v>52</v>
      </c>
      <c r="C33" s="40" t="s">
        <v>64</v>
      </c>
      <c r="D33" s="40">
        <v>11</v>
      </c>
      <c r="E33" s="41">
        <f>VLOOKUP(C33,'All players'!$A$2:$G$800,7,FALSE)</f>
        <v>0</v>
      </c>
    </row>
    <row r="34" spans="2:5" x14ac:dyDescent="0.2">
      <c r="B34" s="40" t="s">
        <v>52</v>
      </c>
      <c r="C34" s="40" t="s">
        <v>65</v>
      </c>
      <c r="D34" s="40">
        <v>11</v>
      </c>
      <c r="E34" s="41">
        <f>VLOOKUP(C34,'All players'!$A$2:$G$800,7,FALSE)</f>
        <v>25</v>
      </c>
    </row>
    <row r="35" spans="2:5" x14ac:dyDescent="0.2">
      <c r="B35" s="40" t="s">
        <v>52</v>
      </c>
      <c r="C35" s="40" t="s">
        <v>66</v>
      </c>
      <c r="D35" s="40">
        <v>10</v>
      </c>
      <c r="E35" s="41">
        <f>VLOOKUP(C35,'All players'!$A$2:$G$800,7,FALSE)</f>
        <v>42</v>
      </c>
    </row>
    <row r="36" spans="2:5" x14ac:dyDescent="0.2">
      <c r="B36" s="40" t="s">
        <v>52</v>
      </c>
      <c r="C36" s="40" t="s">
        <v>67</v>
      </c>
      <c r="D36" s="40">
        <v>9</v>
      </c>
      <c r="E36" s="41">
        <f>VLOOKUP(C36,'All players'!$A$2:$G$800,7,FALSE)</f>
        <v>17</v>
      </c>
    </row>
    <row r="37" spans="2:5" x14ac:dyDescent="0.2">
      <c r="B37" s="40" t="s">
        <v>52</v>
      </c>
      <c r="C37" s="40" t="s">
        <v>68</v>
      </c>
      <c r="D37" s="40">
        <v>9</v>
      </c>
      <c r="E37" s="41">
        <f>VLOOKUP(C37,'All players'!$A$2:$G$800,7,FALSE)</f>
        <v>69</v>
      </c>
    </row>
    <row r="38" spans="2:5" x14ac:dyDescent="0.2">
      <c r="B38" s="40" t="s">
        <v>52</v>
      </c>
      <c r="C38" s="40" t="s">
        <v>69</v>
      </c>
      <c r="D38" s="40">
        <v>4</v>
      </c>
      <c r="E38" s="41">
        <f>VLOOKUP(C38,'All players'!$A$2:$G$800,7,FALSE)</f>
        <v>55</v>
      </c>
    </row>
    <row r="39" spans="2:5" x14ac:dyDescent="0.2">
      <c r="B39" s="40" t="s">
        <v>52</v>
      </c>
      <c r="C39" s="40" t="s">
        <v>70</v>
      </c>
      <c r="D39" s="40">
        <v>4</v>
      </c>
      <c r="E39" s="41">
        <f>VLOOKUP(C39,'All players'!$A$2:$G$800,7,FALSE)</f>
        <v>22</v>
      </c>
    </row>
    <row r="40" spans="2:5" x14ac:dyDescent="0.2">
      <c r="B40" s="40" t="s">
        <v>71</v>
      </c>
      <c r="C40" s="40" t="s">
        <v>72</v>
      </c>
      <c r="D40" s="40">
        <v>20</v>
      </c>
      <c r="E40" s="41">
        <f>VLOOKUP(C40,'All players'!$A$2:$G$800,7,FALSE)</f>
        <v>14</v>
      </c>
    </row>
    <row r="41" spans="2:5" x14ac:dyDescent="0.2">
      <c r="B41" s="40" t="s">
        <v>71</v>
      </c>
      <c r="C41" s="40" t="s">
        <v>73</v>
      </c>
      <c r="D41" s="40">
        <v>19</v>
      </c>
      <c r="E41" s="41">
        <f>VLOOKUP(C41,'All players'!$A$2:$G$800,7,FALSE)</f>
        <v>36</v>
      </c>
    </row>
    <row r="42" spans="2:5" x14ac:dyDescent="0.2">
      <c r="B42" s="40" t="s">
        <v>71</v>
      </c>
      <c r="C42" s="40" t="s">
        <v>74</v>
      </c>
      <c r="D42" s="40">
        <v>17</v>
      </c>
      <c r="E42" s="41">
        <f>VLOOKUP(C42,'All players'!$A$2:$G$800,7,FALSE)</f>
        <v>65</v>
      </c>
    </row>
    <row r="43" spans="2:5" x14ac:dyDescent="0.2">
      <c r="B43" s="40" t="s">
        <v>71</v>
      </c>
      <c r="C43" s="40" t="s">
        <v>75</v>
      </c>
      <c r="D43" s="40">
        <v>16</v>
      </c>
      <c r="E43" s="41">
        <f>VLOOKUP(C43,'All players'!$A$2:$G$800,7,FALSE)</f>
        <v>91</v>
      </c>
    </row>
    <row r="44" spans="2:5" x14ac:dyDescent="0.2">
      <c r="B44" s="40" t="s">
        <v>71</v>
      </c>
      <c r="C44" s="40" t="s">
        <v>76</v>
      </c>
      <c r="D44" s="40">
        <v>16</v>
      </c>
      <c r="E44" s="41">
        <f>VLOOKUP(C44,'All players'!$A$2:$G$800,7,FALSE)</f>
        <v>25</v>
      </c>
    </row>
    <row r="45" spans="2:5" x14ac:dyDescent="0.2">
      <c r="B45" s="40" t="s">
        <v>71</v>
      </c>
      <c r="C45" s="40" t="s">
        <v>77</v>
      </c>
      <c r="D45" s="40">
        <v>14</v>
      </c>
      <c r="E45" s="41">
        <f>VLOOKUP(C45,'All players'!$A$2:$G$800,7,FALSE)</f>
        <v>15</v>
      </c>
    </row>
    <row r="46" spans="2:5" x14ac:dyDescent="0.2">
      <c r="B46" s="40" t="s">
        <v>71</v>
      </c>
      <c r="C46" s="40" t="s">
        <v>78</v>
      </c>
      <c r="D46" s="40">
        <v>14</v>
      </c>
      <c r="E46" s="41">
        <f>VLOOKUP(C46,'All players'!$A$2:$G$800,7,FALSE)</f>
        <v>80</v>
      </c>
    </row>
    <row r="47" spans="2:5" x14ac:dyDescent="0.2">
      <c r="B47" s="40" t="s">
        <v>71</v>
      </c>
      <c r="C47" s="40" t="s">
        <v>79</v>
      </c>
      <c r="D47" s="40">
        <v>14</v>
      </c>
      <c r="E47" s="41">
        <f>VLOOKUP(C47,'All players'!$A$2:$G$800,7,FALSE)</f>
        <v>1</v>
      </c>
    </row>
    <row r="48" spans="2:5" x14ac:dyDescent="0.2">
      <c r="B48" s="40" t="s">
        <v>71</v>
      </c>
      <c r="C48" s="40" t="s">
        <v>80</v>
      </c>
      <c r="D48" s="40">
        <v>13</v>
      </c>
      <c r="E48" s="41">
        <f>VLOOKUP(C48,'All players'!$A$2:$G$800,7,FALSE)</f>
        <v>50</v>
      </c>
    </row>
    <row r="49" spans="2:5" x14ac:dyDescent="0.2">
      <c r="B49" s="40" t="s">
        <v>71</v>
      </c>
      <c r="C49" s="40" t="s">
        <v>81</v>
      </c>
      <c r="D49" s="40">
        <v>13</v>
      </c>
      <c r="E49" s="41">
        <f>VLOOKUP(C49,'All players'!$A$2:$G$800,7,FALSE)</f>
        <v>22</v>
      </c>
    </row>
    <row r="50" spans="2:5" x14ac:dyDescent="0.2">
      <c r="B50" s="40" t="s">
        <v>71</v>
      </c>
      <c r="C50" s="40" t="s">
        <v>82</v>
      </c>
      <c r="D50" s="40">
        <v>12</v>
      </c>
      <c r="E50" s="41">
        <f>VLOOKUP(C50,'All players'!$A$2:$G$800,7,FALSE)</f>
        <v>77</v>
      </c>
    </row>
    <row r="51" spans="2:5" x14ac:dyDescent="0.2">
      <c r="B51" s="40" t="s">
        <v>71</v>
      </c>
      <c r="C51" s="40" t="s">
        <v>83</v>
      </c>
      <c r="D51" s="40">
        <v>12</v>
      </c>
      <c r="E51" s="41">
        <f>VLOOKUP(C51,'All players'!$A$2:$G$800,7,FALSE)</f>
        <v>11</v>
      </c>
    </row>
    <row r="52" spans="2:5" x14ac:dyDescent="0.2">
      <c r="B52" s="40" t="s">
        <v>71</v>
      </c>
      <c r="C52" s="40" t="s">
        <v>84</v>
      </c>
      <c r="D52" s="40">
        <v>10</v>
      </c>
      <c r="E52" s="41">
        <f>VLOOKUP(C52,'All players'!$A$2:$G$800,7,FALSE)</f>
        <v>9</v>
      </c>
    </row>
    <row r="53" spans="2:5" x14ac:dyDescent="0.2">
      <c r="B53" s="40" t="s">
        <v>71</v>
      </c>
      <c r="C53" s="40" t="s">
        <v>85</v>
      </c>
      <c r="D53" s="40">
        <v>7</v>
      </c>
      <c r="E53" s="41">
        <f>VLOOKUP(C53,'All players'!$A$2:$G$800,7,FALSE)</f>
        <v>98</v>
      </c>
    </row>
    <row r="54" spans="2:5" x14ac:dyDescent="0.2">
      <c r="B54" s="40" t="s">
        <v>71</v>
      </c>
      <c r="C54" s="40" t="s">
        <v>86</v>
      </c>
      <c r="D54" s="40">
        <v>6</v>
      </c>
      <c r="E54" s="41">
        <f>VLOOKUP(C54,'All players'!$A$2:$G$800,7,FALSE)</f>
        <v>0</v>
      </c>
    </row>
    <row r="55" spans="2:5" x14ac:dyDescent="0.2">
      <c r="B55" s="40" t="s">
        <v>87</v>
      </c>
      <c r="C55" s="40" t="s">
        <v>88</v>
      </c>
      <c r="D55" s="40">
        <v>21</v>
      </c>
      <c r="E55" s="41">
        <f>VLOOKUP(C55,'All players'!$A$2:$G$800,7,FALSE)</f>
        <v>0</v>
      </c>
    </row>
    <row r="56" spans="2:5" x14ac:dyDescent="0.2">
      <c r="B56" s="40" t="s">
        <v>87</v>
      </c>
      <c r="C56" s="40" t="s">
        <v>89</v>
      </c>
      <c r="D56" s="40">
        <v>20</v>
      </c>
      <c r="E56" s="41">
        <f>VLOOKUP(C56,'All players'!$A$2:$G$800,7,FALSE)</f>
        <v>10</v>
      </c>
    </row>
    <row r="57" spans="2:5" x14ac:dyDescent="0.2">
      <c r="B57" s="40" t="s">
        <v>87</v>
      </c>
      <c r="C57" s="40" t="s">
        <v>90</v>
      </c>
      <c r="D57" s="40">
        <v>19</v>
      </c>
      <c r="E57" s="41">
        <f>VLOOKUP(C57,'All players'!$A$2:$G$800,7,FALSE)</f>
        <v>11</v>
      </c>
    </row>
    <row r="58" spans="2:5" x14ac:dyDescent="0.2">
      <c r="B58" s="40" t="s">
        <v>87</v>
      </c>
      <c r="C58" s="40" t="s">
        <v>91</v>
      </c>
      <c r="D58" s="40">
        <v>19</v>
      </c>
      <c r="E58" s="41">
        <f>VLOOKUP(C58,'All players'!$A$2:$G$800,7,FALSE)</f>
        <v>89</v>
      </c>
    </row>
    <row r="59" spans="2:5" x14ac:dyDescent="0.2">
      <c r="B59" s="40" t="s">
        <v>87</v>
      </c>
      <c r="C59" s="40" t="s">
        <v>92</v>
      </c>
      <c r="D59" s="40">
        <v>19</v>
      </c>
      <c r="E59" s="41">
        <f>VLOOKUP(C59,'All players'!$A$2:$G$800,7,FALSE)</f>
        <v>27</v>
      </c>
    </row>
    <row r="60" spans="2:5" x14ac:dyDescent="0.2">
      <c r="B60" s="40" t="s">
        <v>87</v>
      </c>
      <c r="C60" s="40" t="s">
        <v>93</v>
      </c>
      <c r="D60" s="40">
        <v>19</v>
      </c>
      <c r="E60" s="41">
        <f>VLOOKUP(C60,'All players'!$A$2:$G$800,7,FALSE)</f>
        <v>33</v>
      </c>
    </row>
    <row r="61" spans="2:5" x14ac:dyDescent="0.2">
      <c r="B61" s="40" t="s">
        <v>87</v>
      </c>
      <c r="C61" s="40" t="s">
        <v>94</v>
      </c>
      <c r="D61" s="40">
        <v>16</v>
      </c>
      <c r="E61" s="41">
        <f>VLOOKUP(C61,'All players'!$A$2:$G$800,7,FALSE)</f>
        <v>25</v>
      </c>
    </row>
    <row r="62" spans="2:5" x14ac:dyDescent="0.2">
      <c r="B62" s="40" t="s">
        <v>87</v>
      </c>
      <c r="C62" s="40" t="s">
        <v>95</v>
      </c>
      <c r="D62" s="40">
        <v>16</v>
      </c>
      <c r="E62" s="41">
        <f>VLOOKUP(C62,'All players'!$A$2:$G$800,7,FALSE)</f>
        <v>16</v>
      </c>
    </row>
    <row r="63" spans="2:5" x14ac:dyDescent="0.2">
      <c r="B63" s="40" t="s">
        <v>87</v>
      </c>
      <c r="C63" s="40" t="s">
        <v>96</v>
      </c>
      <c r="D63" s="40">
        <v>15</v>
      </c>
      <c r="E63" s="41">
        <f>VLOOKUP(C63,'All players'!$A$2:$G$800,7,FALSE)</f>
        <v>1</v>
      </c>
    </row>
    <row r="64" spans="2:5" x14ac:dyDescent="0.2">
      <c r="B64" s="40" t="s">
        <v>87</v>
      </c>
      <c r="C64" s="40" t="s">
        <v>97</v>
      </c>
      <c r="D64" s="40">
        <v>11</v>
      </c>
      <c r="E64" s="41">
        <f>VLOOKUP(C64,'All players'!$A$2:$G$800,7,FALSE)</f>
        <v>43</v>
      </c>
    </row>
    <row r="65" spans="2:5" x14ac:dyDescent="0.2">
      <c r="B65" s="40" t="s">
        <v>87</v>
      </c>
      <c r="C65" s="40" t="s">
        <v>98</v>
      </c>
      <c r="D65" s="40">
        <v>11</v>
      </c>
      <c r="E65" s="41">
        <f>VLOOKUP(C65,'All players'!$A$2:$G$800,7,FALSE)</f>
        <v>26</v>
      </c>
    </row>
    <row r="66" spans="2:5" x14ac:dyDescent="0.2">
      <c r="B66" s="40" t="s">
        <v>87</v>
      </c>
      <c r="C66" s="40" t="s">
        <v>99</v>
      </c>
      <c r="D66" s="40">
        <v>9</v>
      </c>
      <c r="E66" s="41">
        <f>VLOOKUP(C66,'All players'!$A$2:$G$800,7,FALSE)</f>
        <v>57</v>
      </c>
    </row>
    <row r="67" spans="2:5" x14ac:dyDescent="0.2">
      <c r="B67" s="40" t="s">
        <v>87</v>
      </c>
      <c r="C67" s="40" t="s">
        <v>100</v>
      </c>
      <c r="D67" s="40">
        <v>7</v>
      </c>
      <c r="E67" s="41">
        <f>VLOOKUP(C67,'All players'!$A$2:$G$800,7,FALSE)</f>
        <v>0</v>
      </c>
    </row>
    <row r="68" spans="2:5" x14ac:dyDescent="0.2">
      <c r="B68" s="40" t="s">
        <v>87</v>
      </c>
      <c r="C68" s="40" t="s">
        <v>101</v>
      </c>
      <c r="D68" s="40">
        <v>5</v>
      </c>
      <c r="E68" s="41">
        <f>VLOOKUP(C68,'All players'!$A$2:$G$800,7,FALSE)</f>
        <v>19</v>
      </c>
    </row>
    <row r="69" spans="2:5" x14ac:dyDescent="0.2">
      <c r="B69" s="40" t="s">
        <v>87</v>
      </c>
      <c r="C69" s="40" t="s">
        <v>102</v>
      </c>
      <c r="D69" s="40">
        <v>5</v>
      </c>
      <c r="E69" s="41">
        <f>VLOOKUP(C69,'All players'!$A$2:$G$800,7,FALSE)</f>
        <v>18</v>
      </c>
    </row>
    <row r="70" spans="2:5" x14ac:dyDescent="0.2">
      <c r="B70" s="40" t="s">
        <v>103</v>
      </c>
      <c r="C70" s="40" t="s">
        <v>104</v>
      </c>
      <c r="D70" s="40">
        <v>24</v>
      </c>
      <c r="E70" s="41">
        <f>VLOOKUP(C70,'All players'!$A$2:$G$800,7,FALSE)</f>
        <v>1</v>
      </c>
    </row>
    <row r="71" spans="2:5" x14ac:dyDescent="0.2">
      <c r="B71" s="40" t="s">
        <v>103</v>
      </c>
      <c r="C71" s="40" t="s">
        <v>105</v>
      </c>
      <c r="D71" s="40">
        <v>23</v>
      </c>
      <c r="E71" s="41">
        <f>VLOOKUP(C71,'All players'!$A$2:$G$800,7,FALSE)</f>
        <v>17</v>
      </c>
    </row>
    <row r="72" spans="2:5" x14ac:dyDescent="0.2">
      <c r="B72" s="40" t="s">
        <v>103</v>
      </c>
      <c r="C72" s="40" t="s">
        <v>106</v>
      </c>
      <c r="D72" s="40">
        <v>23</v>
      </c>
      <c r="E72" s="41">
        <f>VLOOKUP(C72,'All players'!$A$2:$G$800,7,FALSE)</f>
        <v>8</v>
      </c>
    </row>
    <row r="73" spans="2:5" x14ac:dyDescent="0.2">
      <c r="B73" s="40" t="s">
        <v>103</v>
      </c>
      <c r="C73" s="40" t="s">
        <v>107</v>
      </c>
      <c r="D73" s="40">
        <v>22</v>
      </c>
      <c r="E73" s="41">
        <f>VLOOKUP(C73,'All players'!$A$2:$G$800,7,FALSE)</f>
        <v>20</v>
      </c>
    </row>
    <row r="74" spans="2:5" x14ac:dyDescent="0.2">
      <c r="B74" s="40" t="s">
        <v>103</v>
      </c>
      <c r="C74" s="40" t="s">
        <v>108</v>
      </c>
      <c r="D74" s="40">
        <v>21</v>
      </c>
      <c r="E74" s="41">
        <f>VLOOKUP(C74,'All players'!$A$2:$G$800,7,FALSE)</f>
        <v>88</v>
      </c>
    </row>
    <row r="75" spans="2:5" x14ac:dyDescent="0.2">
      <c r="B75" s="40" t="s">
        <v>103</v>
      </c>
      <c r="C75" s="40" t="s">
        <v>109</v>
      </c>
      <c r="D75" s="40">
        <v>21</v>
      </c>
      <c r="E75" s="41">
        <f>VLOOKUP(C75,'All players'!$A$2:$G$800,7,FALSE)</f>
        <v>15</v>
      </c>
    </row>
    <row r="76" spans="2:5" x14ac:dyDescent="0.2">
      <c r="B76" s="40" t="s">
        <v>103</v>
      </c>
      <c r="C76" s="40" t="s">
        <v>110</v>
      </c>
      <c r="D76" s="40">
        <v>18</v>
      </c>
      <c r="E76" s="41">
        <f>VLOOKUP(C76,'All players'!$A$2:$G$800,7,FALSE)</f>
        <v>28</v>
      </c>
    </row>
    <row r="77" spans="2:5" x14ac:dyDescent="0.2">
      <c r="B77" s="40" t="s">
        <v>103</v>
      </c>
      <c r="C77" s="40" t="s">
        <v>111</v>
      </c>
      <c r="D77" s="40">
        <v>15</v>
      </c>
      <c r="E77" s="41">
        <f>VLOOKUP(C77,'All players'!$A$2:$G$800,7,FALSE)</f>
        <v>16</v>
      </c>
    </row>
    <row r="78" spans="2:5" x14ac:dyDescent="0.2">
      <c r="B78" s="40" t="s">
        <v>103</v>
      </c>
      <c r="C78" s="40" t="s">
        <v>112</v>
      </c>
      <c r="D78" s="40">
        <v>14</v>
      </c>
      <c r="E78" s="41">
        <f>VLOOKUP(C78,'All players'!$A$2:$G$800,7,FALSE)</f>
        <v>10</v>
      </c>
    </row>
    <row r="79" spans="2:5" x14ac:dyDescent="0.2">
      <c r="B79" s="40" t="s">
        <v>103</v>
      </c>
      <c r="C79" s="40" t="s">
        <v>113</v>
      </c>
      <c r="D79" s="40">
        <v>12</v>
      </c>
      <c r="E79" s="41">
        <f>VLOOKUP(C79,'All players'!$A$2:$G$800,7,FALSE)</f>
        <v>0</v>
      </c>
    </row>
    <row r="80" spans="2:5" x14ac:dyDescent="0.2">
      <c r="B80" s="40" t="s">
        <v>103</v>
      </c>
      <c r="C80" s="40" t="s">
        <v>114</v>
      </c>
      <c r="D80" s="40">
        <v>10</v>
      </c>
      <c r="E80" s="41">
        <f>VLOOKUP(C80,'All players'!$A$2:$G$800,7,FALSE)</f>
        <v>7</v>
      </c>
    </row>
    <row r="81" spans="2:5" x14ac:dyDescent="0.2">
      <c r="B81" s="40" t="s">
        <v>103</v>
      </c>
      <c r="C81" s="40" t="s">
        <v>115</v>
      </c>
      <c r="D81" s="40">
        <v>9</v>
      </c>
      <c r="E81" s="41">
        <f>VLOOKUP(C81,'All players'!$A$2:$G$800,7,FALSE)</f>
        <v>6</v>
      </c>
    </row>
    <row r="82" spans="2:5" x14ac:dyDescent="0.2">
      <c r="B82" s="40" t="s">
        <v>103</v>
      </c>
      <c r="C82" s="40" t="s">
        <v>116</v>
      </c>
      <c r="D82" s="40">
        <v>7</v>
      </c>
      <c r="E82" s="41">
        <f>VLOOKUP(C82,'All players'!$A$2:$G$800,7,FALSE)</f>
        <v>11</v>
      </c>
    </row>
    <row r="83" spans="2:5" x14ac:dyDescent="0.2">
      <c r="B83" s="40" t="s">
        <v>103</v>
      </c>
      <c r="C83" s="40" t="s">
        <v>117</v>
      </c>
      <c r="D83" s="40">
        <v>7</v>
      </c>
      <c r="E83" s="41">
        <f>VLOOKUP(C83,'All players'!$A$2:$G$800,7,FALSE)</f>
        <v>54</v>
      </c>
    </row>
    <row r="84" spans="2:5" x14ac:dyDescent="0.2">
      <c r="B84" s="40" t="s">
        <v>103</v>
      </c>
      <c r="C84" s="40" t="s">
        <v>118</v>
      </c>
      <c r="D84" s="40">
        <v>4</v>
      </c>
      <c r="E84" s="41">
        <f>VLOOKUP(C84,'All players'!$A$2:$G$800,7,FALSE)</f>
        <v>0</v>
      </c>
    </row>
    <row r="85" spans="2:5" x14ac:dyDescent="0.2">
      <c r="B85" s="40" t="s">
        <v>103</v>
      </c>
      <c r="C85" s="40" t="s">
        <v>119</v>
      </c>
      <c r="D85" s="40">
        <v>4</v>
      </c>
      <c r="E85" s="41">
        <f>VLOOKUP(C85,'All players'!$A$2:$G$800,7,FALSE)</f>
        <v>0</v>
      </c>
    </row>
    <row r="86" spans="2:5" x14ac:dyDescent="0.2">
      <c r="B86" s="40" t="s">
        <v>103</v>
      </c>
      <c r="C86" s="40" t="s">
        <v>120</v>
      </c>
      <c r="D86" s="40">
        <v>4</v>
      </c>
      <c r="E86" s="41">
        <f>VLOOKUP(C86,'All players'!$A$2:$G$800,7,FALSE)</f>
        <v>69</v>
      </c>
    </row>
    <row r="87" spans="2:5" x14ac:dyDescent="0.2">
      <c r="B87" s="40" t="s">
        <v>121</v>
      </c>
      <c r="C87" s="40" t="s">
        <v>122</v>
      </c>
      <c r="D87" s="40">
        <v>23</v>
      </c>
      <c r="E87" s="41">
        <f>VLOOKUP(C87,'All players'!$A$2:$G$800,7,FALSE)</f>
        <v>8</v>
      </c>
    </row>
    <row r="88" spans="2:5" x14ac:dyDescent="0.2">
      <c r="B88" s="40" t="s">
        <v>121</v>
      </c>
      <c r="C88" s="40" t="s">
        <v>123</v>
      </c>
      <c r="D88" s="40">
        <v>22</v>
      </c>
      <c r="E88" s="41">
        <f>VLOOKUP(C88,'All players'!$A$2:$G$800,7,FALSE)</f>
        <v>14</v>
      </c>
    </row>
    <row r="89" spans="2:5" x14ac:dyDescent="0.2">
      <c r="B89" s="40" t="s">
        <v>121</v>
      </c>
      <c r="C89" s="40" t="s">
        <v>124</v>
      </c>
      <c r="D89" s="40">
        <v>20</v>
      </c>
      <c r="E89" s="41">
        <f>VLOOKUP(C89,'All players'!$A$2:$G$800,7,FALSE)</f>
        <v>21</v>
      </c>
    </row>
    <row r="90" spans="2:5" x14ac:dyDescent="0.2">
      <c r="B90" s="40" t="s">
        <v>121</v>
      </c>
      <c r="C90" s="40" t="s">
        <v>125</v>
      </c>
      <c r="D90" s="40">
        <v>19</v>
      </c>
      <c r="E90" s="41">
        <f>VLOOKUP(C90,'All players'!$A$2:$G$800,7,FALSE)</f>
        <v>11</v>
      </c>
    </row>
    <row r="91" spans="2:5" x14ac:dyDescent="0.2">
      <c r="B91" s="40" t="s">
        <v>121</v>
      </c>
      <c r="C91" s="40" t="s">
        <v>126</v>
      </c>
      <c r="D91" s="40">
        <v>19</v>
      </c>
      <c r="E91" s="41">
        <f>VLOOKUP(C91,'All players'!$A$2:$G$800,7,FALSE)</f>
        <v>16</v>
      </c>
    </row>
    <row r="92" spans="2:5" x14ac:dyDescent="0.2">
      <c r="B92" s="40" t="s">
        <v>121</v>
      </c>
      <c r="C92" s="40" t="s">
        <v>127</v>
      </c>
      <c r="D92" s="40">
        <v>18</v>
      </c>
      <c r="E92" s="41">
        <f>VLOOKUP(C92,'All players'!$A$2:$G$800,7,FALSE)</f>
        <v>6</v>
      </c>
    </row>
    <row r="93" spans="2:5" x14ac:dyDescent="0.2">
      <c r="B93" s="40" t="s">
        <v>121</v>
      </c>
      <c r="C93" s="40" t="s">
        <v>128</v>
      </c>
      <c r="D93" s="40">
        <v>16</v>
      </c>
      <c r="E93" s="41">
        <f>VLOOKUP(C93,'All players'!$A$2:$G$800,7,FALSE)</f>
        <v>74</v>
      </c>
    </row>
    <row r="94" spans="2:5" x14ac:dyDescent="0.2">
      <c r="B94" s="40" t="s">
        <v>121</v>
      </c>
      <c r="C94" s="40" t="s">
        <v>129</v>
      </c>
      <c r="D94" s="40">
        <v>15</v>
      </c>
      <c r="E94" s="41">
        <f>VLOOKUP(C94,'All players'!$A$2:$G$800,7,FALSE)</f>
        <v>26</v>
      </c>
    </row>
    <row r="95" spans="2:5" x14ac:dyDescent="0.2">
      <c r="B95" s="40" t="s">
        <v>121</v>
      </c>
      <c r="C95" s="40" t="s">
        <v>130</v>
      </c>
      <c r="D95" s="40">
        <v>13</v>
      </c>
      <c r="E95" s="41">
        <f>VLOOKUP(C95,'All players'!$A$2:$G$800,7,FALSE)</f>
        <v>0</v>
      </c>
    </row>
    <row r="96" spans="2:5" x14ac:dyDescent="0.2">
      <c r="B96" s="40" t="s">
        <v>121</v>
      </c>
      <c r="C96" s="40" t="s">
        <v>131</v>
      </c>
      <c r="D96" s="40">
        <v>13</v>
      </c>
      <c r="E96" s="41">
        <f>VLOOKUP(C96,'All players'!$A$2:$G$800,7,FALSE)</f>
        <v>0</v>
      </c>
    </row>
    <row r="97" spans="2:5" x14ac:dyDescent="0.2">
      <c r="B97" s="40" t="s">
        <v>121</v>
      </c>
      <c r="C97" s="40" t="s">
        <v>132</v>
      </c>
      <c r="D97" s="40">
        <v>13</v>
      </c>
      <c r="E97" s="41">
        <f>VLOOKUP(C97,'All players'!$A$2:$G$800,7,FALSE)</f>
        <v>0</v>
      </c>
    </row>
    <row r="98" spans="2:5" x14ac:dyDescent="0.2">
      <c r="B98" s="40" t="s">
        <v>121</v>
      </c>
      <c r="C98" s="40" t="s">
        <v>133</v>
      </c>
      <c r="D98" s="40">
        <v>11</v>
      </c>
      <c r="E98" s="41">
        <f>VLOOKUP(C98,'All players'!$A$2:$G$800,7,FALSE)</f>
        <v>15</v>
      </c>
    </row>
    <row r="99" spans="2:5" x14ac:dyDescent="0.2">
      <c r="B99" s="40" t="s">
        <v>121</v>
      </c>
      <c r="C99" s="40" t="s">
        <v>134</v>
      </c>
      <c r="D99" s="40">
        <v>8</v>
      </c>
      <c r="E99" s="41">
        <f>VLOOKUP(C99,'All players'!$A$2:$G$800,7,FALSE)</f>
        <v>15</v>
      </c>
    </row>
    <row r="100" spans="2:5" x14ac:dyDescent="0.2">
      <c r="B100" s="40" t="s">
        <v>121</v>
      </c>
      <c r="C100" s="40" t="s">
        <v>135</v>
      </c>
      <c r="D100" s="40">
        <v>7</v>
      </c>
      <c r="E100" s="41">
        <f>VLOOKUP(C100,'All players'!$A$2:$G$800,7,FALSE)</f>
        <v>5</v>
      </c>
    </row>
    <row r="101" spans="2:5" x14ac:dyDescent="0.2">
      <c r="B101" s="40" t="s">
        <v>121</v>
      </c>
      <c r="C101" s="40" t="s">
        <v>136</v>
      </c>
      <c r="D101" s="40">
        <v>7</v>
      </c>
      <c r="E101" s="41">
        <f>VLOOKUP(C101,'All players'!$A$2:$G$800,7,FALSE)</f>
        <v>18</v>
      </c>
    </row>
    <row r="102" spans="2:5" x14ac:dyDescent="0.2">
      <c r="B102" s="40" t="s">
        <v>121</v>
      </c>
      <c r="C102" s="40" t="s">
        <v>137</v>
      </c>
      <c r="D102" s="40">
        <v>6</v>
      </c>
      <c r="E102" s="41">
        <f>VLOOKUP(C102,'All players'!$A$2:$G$800,7,FALSE)</f>
        <v>18</v>
      </c>
    </row>
    <row r="103" spans="2:5" x14ac:dyDescent="0.2">
      <c r="B103" s="40" t="s">
        <v>138</v>
      </c>
      <c r="C103" s="40" t="s">
        <v>139</v>
      </c>
      <c r="D103" s="40">
        <v>23</v>
      </c>
      <c r="E103" s="41">
        <f>VLOOKUP(C103,'All players'!$A$2:$G$800,7,FALSE)</f>
        <v>10</v>
      </c>
    </row>
    <row r="104" spans="2:5" x14ac:dyDescent="0.2">
      <c r="B104" s="40" t="s">
        <v>138</v>
      </c>
      <c r="C104" s="40" t="s">
        <v>140</v>
      </c>
      <c r="D104" s="40">
        <v>22</v>
      </c>
      <c r="E104" s="41">
        <f>VLOOKUP(C104,'All players'!$A$2:$G$800,7,FALSE)</f>
        <v>17</v>
      </c>
    </row>
    <row r="105" spans="2:5" x14ac:dyDescent="0.2">
      <c r="B105" s="40" t="s">
        <v>138</v>
      </c>
      <c r="C105" s="40" t="s">
        <v>141</v>
      </c>
      <c r="D105" s="40">
        <v>22</v>
      </c>
      <c r="E105" s="41">
        <f>VLOOKUP(C105,'All players'!$A$2:$G$800,7,FALSE)</f>
        <v>1</v>
      </c>
    </row>
    <row r="106" spans="2:5" x14ac:dyDescent="0.2">
      <c r="B106" s="40" t="s">
        <v>138</v>
      </c>
      <c r="C106" s="40" t="s">
        <v>142</v>
      </c>
      <c r="D106" s="40">
        <v>20</v>
      </c>
      <c r="E106" s="41">
        <f>VLOOKUP(C106,'All players'!$A$2:$G$800,7,FALSE)</f>
        <v>15</v>
      </c>
    </row>
    <row r="107" spans="2:5" x14ac:dyDescent="0.2">
      <c r="B107" s="40" t="s">
        <v>138</v>
      </c>
      <c r="C107" s="40" t="s">
        <v>143</v>
      </c>
      <c r="D107" s="40">
        <v>19</v>
      </c>
      <c r="E107" s="41">
        <f>VLOOKUP(C107,'All players'!$A$2:$G$800,7,FALSE)</f>
        <v>62</v>
      </c>
    </row>
    <row r="108" spans="2:5" x14ac:dyDescent="0.2">
      <c r="B108" s="40" t="s">
        <v>138</v>
      </c>
      <c r="C108" s="40" t="s">
        <v>144</v>
      </c>
      <c r="D108" s="40">
        <v>17</v>
      </c>
      <c r="E108" s="41">
        <f>VLOOKUP(C108,'All players'!$A$2:$G$800,7,FALSE)</f>
        <v>72</v>
      </c>
    </row>
    <row r="109" spans="2:5" x14ac:dyDescent="0.2">
      <c r="B109" s="40" t="s">
        <v>138</v>
      </c>
      <c r="C109" s="40" t="s">
        <v>145</v>
      </c>
      <c r="D109" s="40">
        <v>17</v>
      </c>
      <c r="E109" s="41">
        <f>VLOOKUP(C109,'All players'!$A$2:$G$800,7,FALSE)</f>
        <v>88</v>
      </c>
    </row>
    <row r="110" spans="2:5" x14ac:dyDescent="0.2">
      <c r="B110" s="40" t="s">
        <v>138</v>
      </c>
      <c r="C110" s="40" t="s">
        <v>146</v>
      </c>
      <c r="D110" s="40">
        <v>15</v>
      </c>
      <c r="E110" s="41">
        <f>VLOOKUP(C110,'All players'!$A$2:$G$800,7,FALSE)</f>
        <v>47</v>
      </c>
    </row>
    <row r="111" spans="2:5" x14ac:dyDescent="0.2">
      <c r="B111" s="40" t="s">
        <v>138</v>
      </c>
      <c r="C111" s="40" t="s">
        <v>147</v>
      </c>
      <c r="D111" s="40">
        <v>15</v>
      </c>
      <c r="E111" s="41">
        <f>VLOOKUP(C111,'All players'!$A$2:$G$800,7,FALSE)</f>
        <v>21</v>
      </c>
    </row>
    <row r="112" spans="2:5" x14ac:dyDescent="0.2">
      <c r="B112" s="40" t="s">
        <v>138</v>
      </c>
      <c r="C112" s="40" t="s">
        <v>148</v>
      </c>
      <c r="D112" s="40">
        <v>14</v>
      </c>
      <c r="E112" s="41">
        <f>VLOOKUP(C112,'All players'!$A$2:$G$800,7,FALSE)</f>
        <v>19</v>
      </c>
    </row>
    <row r="113" spans="2:5" x14ac:dyDescent="0.2">
      <c r="B113" s="40" t="s">
        <v>138</v>
      </c>
      <c r="C113" s="40" t="s">
        <v>149</v>
      </c>
      <c r="D113" s="40">
        <v>11</v>
      </c>
      <c r="E113" s="41">
        <f>VLOOKUP(C113,'All players'!$A$2:$G$800,7,FALSE)</f>
        <v>48</v>
      </c>
    </row>
    <row r="114" spans="2:5" x14ac:dyDescent="0.2">
      <c r="B114" s="40" t="s">
        <v>138</v>
      </c>
      <c r="C114" s="40" t="s">
        <v>150</v>
      </c>
      <c r="D114" s="40">
        <v>11</v>
      </c>
      <c r="E114" s="41">
        <f>VLOOKUP(C114,'All players'!$A$2:$G$800,7,FALSE)</f>
        <v>46</v>
      </c>
    </row>
    <row r="115" spans="2:5" x14ac:dyDescent="0.2">
      <c r="B115" s="40" t="s">
        <v>138</v>
      </c>
      <c r="C115" s="40" t="s">
        <v>151</v>
      </c>
      <c r="D115" s="40">
        <v>9</v>
      </c>
      <c r="E115" s="41">
        <f>VLOOKUP(C115,'All players'!$A$2:$G$800,7,FALSE)</f>
        <v>33</v>
      </c>
    </row>
    <row r="116" spans="2:5" x14ac:dyDescent="0.2">
      <c r="B116" s="40" t="s">
        <v>138</v>
      </c>
      <c r="C116" s="40" t="s">
        <v>152</v>
      </c>
      <c r="D116" s="40">
        <v>8</v>
      </c>
      <c r="E116" s="41">
        <f>VLOOKUP(C116,'All players'!$A$2:$G$800,7,FALSE)</f>
        <v>13</v>
      </c>
    </row>
    <row r="117" spans="2:5" x14ac:dyDescent="0.2">
      <c r="B117" s="40" t="s">
        <v>138</v>
      </c>
      <c r="C117" s="40" t="s">
        <v>153</v>
      </c>
      <c r="D117" s="40">
        <v>7</v>
      </c>
      <c r="E117" s="41">
        <f>VLOOKUP(C117,'All players'!$A$2:$G$800,7,FALSE)</f>
        <v>22</v>
      </c>
    </row>
    <row r="118" spans="2:5" x14ac:dyDescent="0.2">
      <c r="B118" s="40" t="s">
        <v>138</v>
      </c>
      <c r="C118" s="40" t="s">
        <v>154</v>
      </c>
      <c r="D118" s="40">
        <v>7</v>
      </c>
      <c r="E118" s="41">
        <f>VLOOKUP(C118,'All players'!$A$2:$G$800,7,FALSE)</f>
        <v>0</v>
      </c>
    </row>
    <row r="119" spans="2:5" x14ac:dyDescent="0.2">
      <c r="B119" s="40" t="s">
        <v>138</v>
      </c>
      <c r="C119" s="40" t="s">
        <v>155</v>
      </c>
      <c r="D119" s="40">
        <v>6</v>
      </c>
      <c r="E119" s="41">
        <f>VLOOKUP(C119,'All players'!$A$2:$G$800,7,FALSE)</f>
        <v>44</v>
      </c>
    </row>
    <row r="120" spans="2:5" x14ac:dyDescent="0.2">
      <c r="B120" s="40" t="s">
        <v>138</v>
      </c>
      <c r="C120" s="40" t="s">
        <v>156</v>
      </c>
      <c r="D120" s="40">
        <v>5</v>
      </c>
      <c r="E120" s="41">
        <f>VLOOKUP(C120,'All players'!$A$2:$G$800,7,FALSE)</f>
        <v>2</v>
      </c>
    </row>
    <row r="121" spans="2:5" x14ac:dyDescent="0.2">
      <c r="B121" s="40" t="s">
        <v>138</v>
      </c>
      <c r="C121" s="40" t="s">
        <v>157</v>
      </c>
      <c r="D121" s="40">
        <v>5</v>
      </c>
      <c r="E121" s="41">
        <f>VLOOKUP(C121,'All players'!$A$2:$G$800,7,FALSE)</f>
        <v>8</v>
      </c>
    </row>
    <row r="122" spans="2:5" x14ac:dyDescent="0.2">
      <c r="B122" s="40" t="s">
        <v>138</v>
      </c>
      <c r="C122" s="40" t="s">
        <v>158</v>
      </c>
      <c r="D122" s="40">
        <v>5</v>
      </c>
      <c r="E122" s="41">
        <f>VLOOKUP(C122,'All players'!$A$2:$G$800,7,FALSE)</f>
        <v>24</v>
      </c>
    </row>
    <row r="123" spans="2:5" x14ac:dyDescent="0.2">
      <c r="B123" s="40" t="s">
        <v>138</v>
      </c>
      <c r="C123" s="40" t="s">
        <v>159</v>
      </c>
      <c r="D123" s="40">
        <v>4</v>
      </c>
      <c r="E123" s="41">
        <f>VLOOKUP(C123,'All players'!$A$2:$G$800,7,FALSE)</f>
        <v>0</v>
      </c>
    </row>
    <row r="124" spans="2:5" x14ac:dyDescent="0.2">
      <c r="B124" s="40" t="s">
        <v>160</v>
      </c>
      <c r="C124" s="40" t="s">
        <v>161</v>
      </c>
      <c r="D124" s="40">
        <v>22</v>
      </c>
      <c r="E124" s="41">
        <f>VLOOKUP(C124,'All players'!$A$2:$G$800,7,FALSE)</f>
        <v>14</v>
      </c>
    </row>
    <row r="125" spans="2:5" x14ac:dyDescent="0.2">
      <c r="B125" s="40" t="s">
        <v>160</v>
      </c>
      <c r="C125" s="40" t="s">
        <v>162</v>
      </c>
      <c r="D125" s="40">
        <v>22</v>
      </c>
      <c r="E125" s="41">
        <f>VLOOKUP(C125,'All players'!$A$2:$G$800,7,FALSE)</f>
        <v>3</v>
      </c>
    </row>
    <row r="126" spans="2:5" x14ac:dyDescent="0.2">
      <c r="B126" s="40" t="s">
        <v>160</v>
      </c>
      <c r="C126" s="40" t="s">
        <v>163</v>
      </c>
      <c r="D126" s="40">
        <v>21</v>
      </c>
      <c r="E126" s="41">
        <f>VLOOKUP(C126,'All players'!$A$2:$G$800,7,FALSE)</f>
        <v>16</v>
      </c>
    </row>
    <row r="127" spans="2:5" x14ac:dyDescent="0.2">
      <c r="B127" s="40" t="s">
        <v>160</v>
      </c>
      <c r="C127" s="40" t="s">
        <v>164</v>
      </c>
      <c r="D127" s="40">
        <v>20</v>
      </c>
      <c r="E127" s="41">
        <f>VLOOKUP(C127,'All players'!$A$2:$G$800,7,FALSE)</f>
        <v>8</v>
      </c>
    </row>
    <row r="128" spans="2:5" x14ac:dyDescent="0.2">
      <c r="B128" s="40" t="s">
        <v>160</v>
      </c>
      <c r="C128" s="40" t="s">
        <v>165</v>
      </c>
      <c r="D128" s="40">
        <v>20</v>
      </c>
      <c r="E128" s="41">
        <f>VLOOKUP(C128,'All players'!$A$2:$G$800,7,FALSE)</f>
        <v>15</v>
      </c>
    </row>
    <row r="129" spans="2:5" x14ac:dyDescent="0.2">
      <c r="B129" s="40" t="s">
        <v>160</v>
      </c>
      <c r="C129" s="40" t="s">
        <v>166</v>
      </c>
      <c r="D129" s="40">
        <v>20</v>
      </c>
      <c r="E129" s="41">
        <f>VLOOKUP(C129,'All players'!$A$2:$G$800,7,FALSE)</f>
        <v>22</v>
      </c>
    </row>
    <row r="130" spans="2:5" x14ac:dyDescent="0.2">
      <c r="B130" s="40" t="s">
        <v>160</v>
      </c>
      <c r="C130" s="40" t="s">
        <v>167</v>
      </c>
      <c r="D130" s="40">
        <v>19</v>
      </c>
      <c r="E130" s="41">
        <f>VLOOKUP(C130,'All players'!$A$2:$G$800,7,FALSE)</f>
        <v>5</v>
      </c>
    </row>
    <row r="131" spans="2:5" x14ac:dyDescent="0.2">
      <c r="B131" s="40" t="s">
        <v>160</v>
      </c>
      <c r="C131" s="40" t="s">
        <v>168</v>
      </c>
      <c r="D131" s="40">
        <v>19</v>
      </c>
      <c r="E131" s="41">
        <f>VLOOKUP(C131,'All players'!$A$2:$G$800,7,FALSE)</f>
        <v>11</v>
      </c>
    </row>
    <row r="132" spans="2:5" x14ac:dyDescent="0.2">
      <c r="B132" s="40" t="s">
        <v>160</v>
      </c>
      <c r="C132" s="40" t="s">
        <v>169</v>
      </c>
      <c r="D132" s="40">
        <v>18</v>
      </c>
      <c r="E132" s="41">
        <f>VLOOKUP(C132,'All players'!$A$2:$G$800,7,FALSE)</f>
        <v>6</v>
      </c>
    </row>
    <row r="133" spans="2:5" x14ac:dyDescent="0.2">
      <c r="B133" s="40" t="s">
        <v>160</v>
      </c>
      <c r="C133" s="40" t="s">
        <v>170</v>
      </c>
      <c r="D133" s="40">
        <v>17</v>
      </c>
      <c r="E133" s="41">
        <f>VLOOKUP(C133,'All players'!$A$2:$G$800,7,FALSE)</f>
        <v>19</v>
      </c>
    </row>
    <row r="134" spans="2:5" x14ac:dyDescent="0.2">
      <c r="B134" s="40" t="s">
        <v>160</v>
      </c>
      <c r="C134" s="40" t="s">
        <v>171</v>
      </c>
      <c r="D134" s="40">
        <v>16</v>
      </c>
      <c r="E134" s="41">
        <f>VLOOKUP(C134,'All players'!$A$2:$G$800,7,FALSE)</f>
        <v>1</v>
      </c>
    </row>
    <row r="135" spans="2:5" x14ac:dyDescent="0.2">
      <c r="B135" s="40" t="s">
        <v>160</v>
      </c>
      <c r="C135" s="40" t="s">
        <v>172</v>
      </c>
      <c r="D135" s="40">
        <v>13</v>
      </c>
      <c r="E135" s="41">
        <f>VLOOKUP(C135,'All players'!$A$2:$G$800,7,FALSE)</f>
        <v>18</v>
      </c>
    </row>
    <row r="136" spans="2:5" x14ac:dyDescent="0.2">
      <c r="B136" s="40" t="s">
        <v>160</v>
      </c>
      <c r="C136" s="40" t="s">
        <v>173</v>
      </c>
      <c r="D136" s="40">
        <v>8</v>
      </c>
      <c r="E136" s="41">
        <f>VLOOKUP(C136,'All players'!$A$2:$G$800,7,FALSE)</f>
        <v>21</v>
      </c>
    </row>
    <row r="137" spans="2:5" x14ac:dyDescent="0.2">
      <c r="B137" s="40" t="s">
        <v>160</v>
      </c>
      <c r="C137" s="40" t="s">
        <v>174</v>
      </c>
      <c r="D137" s="40">
        <v>8</v>
      </c>
      <c r="E137" s="41">
        <f>VLOOKUP(C137,'All players'!$A$2:$G$800,7,FALSE)</f>
        <v>0</v>
      </c>
    </row>
    <row r="138" spans="2:5" x14ac:dyDescent="0.2">
      <c r="B138" s="40" t="s">
        <v>160</v>
      </c>
      <c r="C138" s="40" t="s">
        <v>175</v>
      </c>
      <c r="D138" s="40">
        <v>4</v>
      </c>
      <c r="E138" s="41">
        <f>VLOOKUP(C138,'All players'!$A$2:$G$800,7,FALSE)</f>
        <v>2</v>
      </c>
    </row>
    <row r="139" spans="2:5" x14ac:dyDescent="0.2">
      <c r="B139" s="40" t="s">
        <v>160</v>
      </c>
      <c r="C139" s="40" t="s">
        <v>176</v>
      </c>
      <c r="D139" s="40">
        <v>4</v>
      </c>
      <c r="E139" s="41">
        <f>VLOOKUP(C139,'All players'!$A$2:$G$800,7,FALSE)</f>
        <v>0</v>
      </c>
    </row>
    <row r="140" spans="2:5" x14ac:dyDescent="0.2">
      <c r="B140" s="40" t="s">
        <v>177</v>
      </c>
      <c r="C140" s="40" t="s">
        <v>178</v>
      </c>
      <c r="D140" s="40">
        <v>23</v>
      </c>
      <c r="E140" s="41">
        <f>VLOOKUP(C140,'All players'!$A$2:$G$800,7,FALSE)</f>
        <v>11</v>
      </c>
    </row>
    <row r="141" spans="2:5" x14ac:dyDescent="0.2">
      <c r="B141" s="40" t="s">
        <v>177</v>
      </c>
      <c r="C141" s="40" t="s">
        <v>179</v>
      </c>
      <c r="D141" s="40">
        <v>22</v>
      </c>
      <c r="E141" s="41">
        <f>VLOOKUP(C141,'All players'!$A$2:$G$800,7,FALSE)</f>
        <v>33</v>
      </c>
    </row>
    <row r="142" spans="2:5" x14ac:dyDescent="0.2">
      <c r="B142" s="40" t="s">
        <v>177</v>
      </c>
      <c r="C142" s="40" t="s">
        <v>180</v>
      </c>
      <c r="D142" s="40">
        <v>20</v>
      </c>
      <c r="E142" s="41">
        <f>VLOOKUP(C142,'All players'!$A$2:$G$800,7,FALSE)</f>
        <v>14</v>
      </c>
    </row>
    <row r="143" spans="2:5" x14ac:dyDescent="0.2">
      <c r="B143" s="40" t="s">
        <v>177</v>
      </c>
      <c r="C143" s="40" t="s">
        <v>181</v>
      </c>
      <c r="D143" s="40">
        <v>20</v>
      </c>
      <c r="E143" s="41">
        <f>VLOOKUP(C143,'All players'!$A$2:$G$800,7,FALSE)</f>
        <v>9</v>
      </c>
    </row>
    <row r="144" spans="2:5" x14ac:dyDescent="0.2">
      <c r="B144" s="40" t="s">
        <v>177</v>
      </c>
      <c r="C144" s="40" t="s">
        <v>182</v>
      </c>
      <c r="D144" s="40">
        <v>20</v>
      </c>
      <c r="E144" s="41">
        <f>VLOOKUP(C144,'All players'!$A$2:$G$800,7,FALSE)</f>
        <v>6</v>
      </c>
    </row>
    <row r="145" spans="2:5" x14ac:dyDescent="0.2">
      <c r="B145" s="40" t="s">
        <v>177</v>
      </c>
      <c r="C145" s="40" t="s">
        <v>183</v>
      </c>
      <c r="D145" s="40">
        <v>20</v>
      </c>
      <c r="E145" s="41">
        <f>VLOOKUP(C145,'All players'!$A$2:$G$800,7,FALSE)</f>
        <v>42</v>
      </c>
    </row>
    <row r="146" spans="2:5" x14ac:dyDescent="0.2">
      <c r="B146" s="40" t="s">
        <v>177</v>
      </c>
      <c r="C146" s="40" t="s">
        <v>184</v>
      </c>
      <c r="D146" s="40">
        <v>19</v>
      </c>
      <c r="E146" s="41">
        <f>VLOOKUP(C146,'All players'!$A$2:$G$800,7,FALSE)</f>
        <v>14</v>
      </c>
    </row>
    <row r="147" spans="2:5" x14ac:dyDescent="0.2">
      <c r="B147" s="40" t="s">
        <v>177</v>
      </c>
      <c r="C147" s="40" t="s">
        <v>185</v>
      </c>
      <c r="D147" s="40">
        <v>16</v>
      </c>
      <c r="E147" s="41">
        <f>VLOOKUP(C147,'All players'!$A$2:$G$800,7,FALSE)</f>
        <v>20</v>
      </c>
    </row>
    <row r="148" spans="2:5" x14ac:dyDescent="0.2">
      <c r="B148" s="40" t="s">
        <v>177</v>
      </c>
      <c r="C148" s="40" t="s">
        <v>186</v>
      </c>
      <c r="D148" s="40">
        <v>16</v>
      </c>
      <c r="E148" s="41">
        <f>VLOOKUP(C148,'All players'!$A$2:$G$800,7,FALSE)</f>
        <v>12</v>
      </c>
    </row>
    <row r="149" spans="2:5" x14ac:dyDescent="0.2">
      <c r="B149" s="40" t="s">
        <v>177</v>
      </c>
      <c r="C149" s="40" t="s">
        <v>187</v>
      </c>
      <c r="D149" s="40">
        <v>14</v>
      </c>
      <c r="E149" s="41">
        <f>VLOOKUP(C149,'All players'!$A$2:$G$800,7,FALSE)</f>
        <v>68</v>
      </c>
    </row>
    <row r="150" spans="2:5" x14ac:dyDescent="0.2">
      <c r="B150" s="40" t="s">
        <v>177</v>
      </c>
      <c r="C150" s="40" t="s">
        <v>188</v>
      </c>
      <c r="D150" s="40">
        <v>14</v>
      </c>
      <c r="E150" s="41">
        <f>VLOOKUP(C150,'All players'!$A$2:$G$800,7,FALSE)</f>
        <v>5</v>
      </c>
    </row>
    <row r="151" spans="2:5" x14ac:dyDescent="0.2">
      <c r="B151" s="40" t="s">
        <v>177</v>
      </c>
      <c r="C151" s="40" t="s">
        <v>189</v>
      </c>
      <c r="D151" s="40">
        <v>14</v>
      </c>
      <c r="E151" s="41">
        <f>VLOOKUP(C151,'All players'!$A$2:$G$800,7,FALSE)</f>
        <v>17</v>
      </c>
    </row>
    <row r="152" spans="2:5" x14ac:dyDescent="0.2">
      <c r="B152" s="40" t="s">
        <v>177</v>
      </c>
      <c r="C152" s="40" t="s">
        <v>190</v>
      </c>
      <c r="D152" s="40">
        <v>13</v>
      </c>
      <c r="E152" s="41">
        <f>VLOOKUP(C152,'All players'!$A$2:$G$800,7,FALSE)</f>
        <v>18</v>
      </c>
    </row>
    <row r="153" spans="2:5" x14ac:dyDescent="0.2">
      <c r="B153" s="40" t="s">
        <v>177</v>
      </c>
      <c r="C153" s="40" t="s">
        <v>191</v>
      </c>
      <c r="D153" s="40">
        <v>12</v>
      </c>
      <c r="E153" s="41">
        <f>VLOOKUP(C153,'All players'!$A$2:$G$800,7,FALSE)</f>
        <v>3</v>
      </c>
    </row>
    <row r="154" spans="2:5" x14ac:dyDescent="0.2">
      <c r="B154" s="40" t="s">
        <v>177</v>
      </c>
      <c r="C154" s="40" t="s">
        <v>192</v>
      </c>
      <c r="D154" s="40">
        <v>11</v>
      </c>
      <c r="E154" s="41">
        <f>VLOOKUP(C154,'All players'!$A$2:$G$800,7,FALSE)</f>
        <v>15</v>
      </c>
    </row>
    <row r="155" spans="2:5" x14ac:dyDescent="0.2">
      <c r="B155" s="40" t="s">
        <v>177</v>
      </c>
      <c r="C155" s="40" t="s">
        <v>193</v>
      </c>
      <c r="D155" s="40">
        <v>11</v>
      </c>
      <c r="E155" s="41">
        <f>VLOOKUP(C155,'All players'!$A$2:$G$800,7,FALSE)</f>
        <v>10</v>
      </c>
    </row>
    <row r="156" spans="2:5" x14ac:dyDescent="0.2">
      <c r="B156" s="40" t="s">
        <v>177</v>
      </c>
      <c r="C156" s="40" t="s">
        <v>194</v>
      </c>
      <c r="D156" s="40">
        <v>9</v>
      </c>
      <c r="E156" s="41">
        <f>VLOOKUP(C156,'All players'!$A$2:$G$800,7,FALSE)</f>
        <v>1</v>
      </c>
    </row>
    <row r="157" spans="2:5" x14ac:dyDescent="0.2">
      <c r="B157" s="40" t="s">
        <v>177</v>
      </c>
      <c r="C157" s="40" t="s">
        <v>195</v>
      </c>
      <c r="D157" s="40">
        <v>8</v>
      </c>
      <c r="E157" s="41">
        <f>VLOOKUP(C157,'All players'!$A$2:$G$800,7,FALSE)</f>
        <v>16</v>
      </c>
    </row>
    <row r="158" spans="2:5" x14ac:dyDescent="0.2">
      <c r="B158" s="40" t="s">
        <v>177</v>
      </c>
      <c r="C158" s="40" t="s">
        <v>196</v>
      </c>
      <c r="D158" s="40">
        <v>7</v>
      </c>
      <c r="E158" s="41">
        <f>VLOOKUP(C158,'All players'!$A$2:$G$800,7,FALSE)</f>
        <v>0</v>
      </c>
    </row>
    <row r="159" spans="2:5" x14ac:dyDescent="0.2">
      <c r="B159" s="40" t="s">
        <v>197</v>
      </c>
      <c r="C159" s="40" t="s">
        <v>198</v>
      </c>
      <c r="D159" s="40">
        <v>19</v>
      </c>
      <c r="E159" s="41">
        <f>VLOOKUP(C159,'All players'!$A$2:$G$800,7,FALSE)</f>
        <v>15</v>
      </c>
    </row>
    <row r="160" spans="2:5" x14ac:dyDescent="0.2">
      <c r="B160" s="40" t="s">
        <v>197</v>
      </c>
      <c r="C160" s="40" t="s">
        <v>199</v>
      </c>
      <c r="D160" s="40">
        <v>18</v>
      </c>
      <c r="E160" s="41">
        <f>VLOOKUP(C160,'All players'!$A$2:$G$800,7,FALSE)</f>
        <v>55</v>
      </c>
    </row>
    <row r="161" spans="2:5" x14ac:dyDescent="0.2">
      <c r="B161" s="40" t="s">
        <v>197</v>
      </c>
      <c r="C161" s="40" t="s">
        <v>200</v>
      </c>
      <c r="D161" s="40">
        <v>18</v>
      </c>
      <c r="E161" s="41">
        <f>VLOOKUP(C161,'All players'!$A$2:$G$800,7,FALSE)</f>
        <v>88</v>
      </c>
    </row>
    <row r="162" spans="2:5" x14ac:dyDescent="0.2">
      <c r="B162" s="40" t="s">
        <v>197</v>
      </c>
      <c r="C162" s="40" t="s">
        <v>201</v>
      </c>
      <c r="D162" s="40">
        <v>17</v>
      </c>
      <c r="E162" s="41">
        <f>VLOOKUP(C162,'All players'!$A$2:$G$800,7,FALSE)</f>
        <v>8</v>
      </c>
    </row>
    <row r="163" spans="2:5" x14ac:dyDescent="0.2">
      <c r="B163" s="40" t="s">
        <v>197</v>
      </c>
      <c r="C163" s="40" t="s">
        <v>202</v>
      </c>
      <c r="D163" s="40">
        <v>17</v>
      </c>
      <c r="E163" s="41">
        <f>VLOOKUP(C163,'All players'!$A$2:$G$800,7,FALSE)</f>
        <v>3</v>
      </c>
    </row>
    <row r="164" spans="2:5" x14ac:dyDescent="0.2">
      <c r="B164" s="40" t="s">
        <v>197</v>
      </c>
      <c r="C164" s="40" t="s">
        <v>203</v>
      </c>
      <c r="D164" s="40">
        <v>16</v>
      </c>
      <c r="E164" s="41">
        <f>VLOOKUP(C164,'All players'!$A$2:$G$800,7,FALSE)</f>
        <v>77</v>
      </c>
    </row>
    <row r="165" spans="2:5" x14ac:dyDescent="0.2">
      <c r="B165" s="40" t="s">
        <v>197</v>
      </c>
      <c r="C165" s="40" t="s">
        <v>204</v>
      </c>
      <c r="D165" s="40">
        <v>15</v>
      </c>
      <c r="E165" s="41">
        <f>VLOOKUP(C165,'All players'!$A$2:$G$800,7,FALSE)</f>
        <v>53</v>
      </c>
    </row>
    <row r="166" spans="2:5" x14ac:dyDescent="0.2">
      <c r="B166" s="40" t="s">
        <v>197</v>
      </c>
      <c r="C166" s="40" t="s">
        <v>205</v>
      </c>
      <c r="D166" s="40">
        <v>15</v>
      </c>
      <c r="E166" s="41">
        <f>VLOOKUP(C166,'All players'!$A$2:$G$800,7,FALSE)</f>
        <v>86</v>
      </c>
    </row>
    <row r="167" spans="2:5" x14ac:dyDescent="0.2">
      <c r="B167" s="40" t="s">
        <v>197</v>
      </c>
      <c r="C167" s="40" t="s">
        <v>206</v>
      </c>
      <c r="D167" s="40">
        <v>15</v>
      </c>
      <c r="E167" s="41">
        <f>VLOOKUP(C167,'All players'!$A$2:$G$800,7,FALSE)</f>
        <v>1</v>
      </c>
    </row>
    <row r="168" spans="2:5" x14ac:dyDescent="0.2">
      <c r="B168" s="40" t="s">
        <v>197</v>
      </c>
      <c r="C168" s="40" t="s">
        <v>207</v>
      </c>
      <c r="D168" s="40">
        <v>13</v>
      </c>
      <c r="E168" s="41">
        <f>VLOOKUP(C168,'All players'!$A$2:$G$800,7,FALSE)</f>
        <v>11</v>
      </c>
    </row>
    <row r="169" spans="2:5" x14ac:dyDescent="0.2">
      <c r="B169" s="40" t="s">
        <v>197</v>
      </c>
      <c r="C169" s="40" t="s">
        <v>208</v>
      </c>
      <c r="D169" s="40">
        <v>12</v>
      </c>
      <c r="E169" s="41">
        <f>VLOOKUP(C169,'All players'!$A$2:$G$800,7,FALSE)</f>
        <v>36</v>
      </c>
    </row>
    <row r="170" spans="2:5" x14ac:dyDescent="0.2">
      <c r="B170" s="40" t="s">
        <v>197</v>
      </c>
      <c r="C170" s="40" t="s">
        <v>209</v>
      </c>
      <c r="D170" s="40">
        <v>11</v>
      </c>
      <c r="E170" s="41">
        <f>VLOOKUP(C170,'All players'!$A$2:$G$800,7,FALSE)</f>
        <v>2</v>
      </c>
    </row>
    <row r="171" spans="2:5" x14ac:dyDescent="0.2">
      <c r="B171" s="40" t="s">
        <v>197</v>
      </c>
      <c r="C171" s="40" t="s">
        <v>210</v>
      </c>
      <c r="D171" s="40">
        <v>11</v>
      </c>
      <c r="E171" s="41">
        <f>VLOOKUP(C171,'All players'!$A$2:$G$800,7,FALSE)</f>
        <v>57</v>
      </c>
    </row>
    <row r="172" spans="2:5" x14ac:dyDescent="0.2">
      <c r="B172" s="40" t="s">
        <v>197</v>
      </c>
      <c r="C172" s="40" t="s">
        <v>211</v>
      </c>
      <c r="D172" s="40">
        <v>11</v>
      </c>
      <c r="E172" s="41">
        <f>VLOOKUP(C172,'All players'!$A$2:$G$800,7,FALSE)</f>
        <v>82</v>
      </c>
    </row>
    <row r="173" spans="2:5" x14ac:dyDescent="0.2">
      <c r="B173" s="40" t="s">
        <v>197</v>
      </c>
      <c r="C173" s="40" t="s">
        <v>212</v>
      </c>
      <c r="D173" s="40">
        <v>10</v>
      </c>
      <c r="E173" s="41">
        <f>VLOOKUP(C173,'All players'!$A$2:$G$800,7,FALSE)</f>
        <v>90</v>
      </c>
    </row>
    <row r="174" spans="2:5" x14ac:dyDescent="0.2">
      <c r="B174" s="40" t="s">
        <v>197</v>
      </c>
      <c r="C174" s="40" t="s">
        <v>213</v>
      </c>
      <c r="D174" s="40">
        <v>10</v>
      </c>
      <c r="E174" s="41">
        <f>VLOOKUP(C174,'All players'!$A$2:$G$800,7,FALSE)</f>
        <v>84</v>
      </c>
    </row>
    <row r="175" spans="2:5" x14ac:dyDescent="0.2">
      <c r="B175" s="40" t="s">
        <v>197</v>
      </c>
      <c r="C175" s="40" t="s">
        <v>214</v>
      </c>
      <c r="D175" s="40">
        <v>10</v>
      </c>
      <c r="E175" s="41">
        <f>VLOOKUP(C175,'All players'!$A$2:$G$800,7,FALSE)</f>
        <v>66</v>
      </c>
    </row>
    <row r="176" spans="2:5" x14ac:dyDescent="0.2">
      <c r="B176" s="40" t="s">
        <v>197</v>
      </c>
      <c r="C176" s="40" t="s">
        <v>215</v>
      </c>
      <c r="D176" s="40">
        <v>10</v>
      </c>
      <c r="E176" s="41">
        <f>VLOOKUP(C176,'All players'!$A$2:$G$800,7,FALSE)</f>
        <v>0</v>
      </c>
    </row>
    <row r="177" spans="2:5" x14ac:dyDescent="0.2">
      <c r="B177" s="40" t="s">
        <v>197</v>
      </c>
      <c r="C177" s="40" t="s">
        <v>216</v>
      </c>
      <c r="D177" s="40">
        <v>7</v>
      </c>
      <c r="E177" s="41">
        <f>VLOOKUP(C177,'All players'!$A$2:$G$800,7,FALSE)</f>
        <v>1</v>
      </c>
    </row>
    <row r="178" spans="2:5" x14ac:dyDescent="0.2">
      <c r="B178" s="40" t="s">
        <v>197</v>
      </c>
      <c r="C178" s="40" t="s">
        <v>217</v>
      </c>
      <c r="D178" s="40">
        <v>6</v>
      </c>
      <c r="E178" s="41">
        <f>VLOOKUP(C178,'All players'!$A$2:$G$800,7,FALSE)</f>
        <v>16</v>
      </c>
    </row>
    <row r="179" spans="2:5" x14ac:dyDescent="0.2">
      <c r="B179" s="40" t="s">
        <v>197</v>
      </c>
      <c r="C179" s="40" t="s">
        <v>218</v>
      </c>
      <c r="D179" s="40">
        <v>5</v>
      </c>
      <c r="E179" s="41">
        <f>VLOOKUP(C179,'All players'!$A$2:$G$800,7,FALSE)</f>
        <v>0</v>
      </c>
    </row>
    <row r="180" spans="2:5" x14ac:dyDescent="0.2">
      <c r="B180" s="40" t="s">
        <v>197</v>
      </c>
      <c r="C180" s="40" t="s">
        <v>219</v>
      </c>
      <c r="D180" s="40">
        <v>4</v>
      </c>
      <c r="E180" s="41">
        <f>VLOOKUP(C180,'All players'!$A$2:$G$800,7,FALSE)</f>
        <v>22</v>
      </c>
    </row>
    <row r="181" spans="2:5" x14ac:dyDescent="0.2">
      <c r="B181" s="40" t="s">
        <v>220</v>
      </c>
      <c r="C181" s="40" t="s">
        <v>221</v>
      </c>
      <c r="D181" s="40">
        <v>26</v>
      </c>
      <c r="E181" s="41">
        <f>VLOOKUP(C181,'All players'!$A$2:$G$800,7,FALSE)</f>
        <v>20</v>
      </c>
    </row>
    <row r="182" spans="2:5" x14ac:dyDescent="0.2">
      <c r="B182" s="40" t="s">
        <v>220</v>
      </c>
      <c r="C182" s="40" t="s">
        <v>222</v>
      </c>
      <c r="D182" s="40">
        <v>23</v>
      </c>
      <c r="E182" s="41">
        <f>VLOOKUP(C182,'All players'!$A$2:$G$800,7,FALSE)</f>
        <v>9</v>
      </c>
    </row>
    <row r="183" spans="2:5" x14ac:dyDescent="0.2">
      <c r="B183" s="40" t="s">
        <v>220</v>
      </c>
      <c r="C183" s="40" t="s">
        <v>223</v>
      </c>
      <c r="D183" s="40">
        <v>23</v>
      </c>
      <c r="E183" s="41">
        <f>VLOOKUP(C183,'All players'!$A$2:$G$800,7,FALSE)</f>
        <v>6</v>
      </c>
    </row>
    <row r="184" spans="2:5" x14ac:dyDescent="0.2">
      <c r="B184" s="40" t="s">
        <v>220</v>
      </c>
      <c r="C184" s="40" t="s">
        <v>224</v>
      </c>
      <c r="D184" s="40">
        <v>20</v>
      </c>
      <c r="E184" s="41">
        <f>VLOOKUP(C184,'All players'!$A$2:$G$800,7,FALSE)</f>
        <v>7</v>
      </c>
    </row>
    <row r="185" spans="2:5" x14ac:dyDescent="0.2">
      <c r="B185" s="40" t="s">
        <v>220</v>
      </c>
      <c r="C185" s="40" t="s">
        <v>225</v>
      </c>
      <c r="D185" s="40">
        <v>19</v>
      </c>
      <c r="E185" s="41">
        <f>VLOOKUP(C185,'All players'!$A$2:$G$800,7,FALSE)</f>
        <v>11</v>
      </c>
    </row>
    <row r="186" spans="2:5" x14ac:dyDescent="0.2">
      <c r="B186" s="40" t="s">
        <v>220</v>
      </c>
      <c r="C186" s="40" t="s">
        <v>226</v>
      </c>
      <c r="D186" s="40">
        <v>18</v>
      </c>
      <c r="E186" s="41">
        <f>VLOOKUP(C186,'All players'!$A$2:$G$800,7,FALSE)</f>
        <v>15</v>
      </c>
    </row>
    <row r="187" spans="2:5" x14ac:dyDescent="0.2">
      <c r="B187" s="40" t="s">
        <v>220</v>
      </c>
      <c r="C187" s="40" t="s">
        <v>227</v>
      </c>
      <c r="D187" s="40">
        <v>15</v>
      </c>
      <c r="E187" s="41">
        <f>VLOOKUP(C187,'All players'!$A$2:$G$800,7,FALSE)</f>
        <v>26</v>
      </c>
    </row>
    <row r="188" spans="2:5" x14ac:dyDescent="0.2">
      <c r="B188" s="40" t="s">
        <v>220</v>
      </c>
      <c r="C188" s="40" t="s">
        <v>228</v>
      </c>
      <c r="D188" s="40">
        <v>15</v>
      </c>
      <c r="E188" s="41">
        <f>VLOOKUP(C188,'All players'!$A$2:$G$800,7,FALSE)</f>
        <v>1</v>
      </c>
    </row>
    <row r="189" spans="2:5" x14ac:dyDescent="0.2">
      <c r="B189" s="40" t="s">
        <v>220</v>
      </c>
      <c r="C189" s="40" t="s">
        <v>229</v>
      </c>
      <c r="D189" s="40">
        <v>11</v>
      </c>
      <c r="E189" s="41">
        <f>VLOOKUP(C189,'All players'!$A$2:$G$800,7,FALSE)</f>
        <v>16</v>
      </c>
    </row>
    <row r="190" spans="2:5" x14ac:dyDescent="0.2">
      <c r="B190" s="40" t="s">
        <v>220</v>
      </c>
      <c r="C190" s="40" t="s">
        <v>230</v>
      </c>
      <c r="D190" s="40">
        <v>11</v>
      </c>
      <c r="E190" s="41">
        <f>VLOOKUP(C190,'All players'!$A$2:$G$800,7,FALSE)</f>
        <v>2</v>
      </c>
    </row>
    <row r="191" spans="2:5" x14ac:dyDescent="0.2">
      <c r="B191" s="40" t="s">
        <v>220</v>
      </c>
      <c r="C191" s="40" t="s">
        <v>231</v>
      </c>
      <c r="D191" s="40">
        <v>11</v>
      </c>
      <c r="E191" s="41">
        <f>VLOOKUP(C191,'All players'!$A$2:$G$800,7,FALSE)</f>
        <v>22</v>
      </c>
    </row>
    <row r="192" spans="2:5" x14ac:dyDescent="0.2">
      <c r="B192" s="40" t="s">
        <v>220</v>
      </c>
      <c r="C192" s="40" t="s">
        <v>232</v>
      </c>
      <c r="D192" s="40">
        <v>11</v>
      </c>
      <c r="E192" s="41">
        <f>VLOOKUP(C192,'All players'!$A$2:$G$800,7,FALSE)</f>
        <v>9</v>
      </c>
    </row>
    <row r="193" spans="2:5" x14ac:dyDescent="0.2">
      <c r="B193" s="40" t="s">
        <v>220</v>
      </c>
      <c r="C193" s="40" t="s">
        <v>233</v>
      </c>
      <c r="D193" s="40">
        <v>10</v>
      </c>
      <c r="E193" s="41">
        <f>VLOOKUP(C193,'All players'!$A$2:$G$800,7,FALSE)</f>
        <v>14</v>
      </c>
    </row>
    <row r="194" spans="2:5" x14ac:dyDescent="0.2">
      <c r="B194" s="40" t="s">
        <v>220</v>
      </c>
      <c r="C194" s="40" t="s">
        <v>234</v>
      </c>
      <c r="D194" s="40">
        <v>9</v>
      </c>
      <c r="E194" s="41">
        <f>VLOOKUP(C194,'All players'!$A$2:$G$800,7,FALSE)</f>
        <v>25</v>
      </c>
    </row>
    <row r="195" spans="2:5" x14ac:dyDescent="0.2">
      <c r="B195" s="40" t="s">
        <v>220</v>
      </c>
      <c r="C195" s="40" t="s">
        <v>235</v>
      </c>
      <c r="D195" s="40">
        <v>6</v>
      </c>
      <c r="E195" s="41">
        <f>VLOOKUP(C195,'All players'!$A$2:$G$800,7,FALSE)</f>
        <v>0</v>
      </c>
    </row>
    <row r="196" spans="2:5" x14ac:dyDescent="0.2">
      <c r="B196" s="40" t="s">
        <v>220</v>
      </c>
      <c r="C196" s="40" t="s">
        <v>236</v>
      </c>
      <c r="D196" s="40">
        <v>4</v>
      </c>
      <c r="E196" s="41">
        <f>VLOOKUP(C196,'All players'!$A$2:$G$800,7,FALSE)</f>
        <v>0</v>
      </c>
    </row>
    <row r="197" spans="2:5" x14ac:dyDescent="0.2">
      <c r="B197" s="40" t="s">
        <v>237</v>
      </c>
      <c r="C197" s="40" t="s">
        <v>238</v>
      </c>
      <c r="D197" s="40">
        <v>24</v>
      </c>
      <c r="E197" s="41">
        <f>VLOOKUP(C197,'All players'!$A$2:$G$800,7,FALSE)</f>
        <v>39</v>
      </c>
    </row>
    <row r="198" spans="2:5" x14ac:dyDescent="0.2">
      <c r="B198" s="40" t="s">
        <v>237</v>
      </c>
      <c r="C198" s="40" t="s">
        <v>239</v>
      </c>
      <c r="D198" s="40">
        <v>23</v>
      </c>
      <c r="E198" s="41">
        <f>VLOOKUP(C198,'All players'!$A$2:$G$800,7,FALSE)</f>
        <v>14</v>
      </c>
    </row>
    <row r="199" spans="2:5" x14ac:dyDescent="0.2">
      <c r="B199" s="40" t="s">
        <v>237</v>
      </c>
      <c r="C199" s="40" t="s">
        <v>240</v>
      </c>
      <c r="D199" s="40">
        <v>22</v>
      </c>
      <c r="E199" s="41">
        <f>VLOOKUP(C199,'All players'!$A$2:$G$800,7,FALSE)</f>
        <v>4</v>
      </c>
    </row>
    <row r="200" spans="2:5" x14ac:dyDescent="0.2">
      <c r="B200" s="40" t="s">
        <v>237</v>
      </c>
      <c r="C200" s="40" t="s">
        <v>241</v>
      </c>
      <c r="D200" s="40">
        <v>20</v>
      </c>
      <c r="E200" s="41">
        <f>VLOOKUP(C200,'All players'!$A$2:$G$800,7,FALSE)</f>
        <v>18</v>
      </c>
    </row>
    <row r="201" spans="2:5" x14ac:dyDescent="0.2">
      <c r="B201" s="40" t="s">
        <v>237</v>
      </c>
      <c r="C201" s="40" t="s">
        <v>242</v>
      </c>
      <c r="D201" s="40">
        <v>19</v>
      </c>
      <c r="E201" s="41">
        <f>VLOOKUP(C201,'All players'!$A$2:$G$800,7,FALSE)</f>
        <v>6</v>
      </c>
    </row>
    <row r="202" spans="2:5" x14ac:dyDescent="0.2">
      <c r="B202" s="40" t="s">
        <v>237</v>
      </c>
      <c r="C202" s="40" t="s">
        <v>243</v>
      </c>
      <c r="D202" s="40">
        <v>17</v>
      </c>
      <c r="E202" s="41">
        <f>VLOOKUP(C202,'All players'!$A$2:$G$800,7,FALSE)</f>
        <v>27</v>
      </c>
    </row>
    <row r="203" spans="2:5" x14ac:dyDescent="0.2">
      <c r="B203" s="40" t="s">
        <v>237</v>
      </c>
      <c r="C203" s="40" t="s">
        <v>244</v>
      </c>
      <c r="D203" s="40">
        <v>15</v>
      </c>
      <c r="E203" s="41">
        <f>VLOOKUP(C203,'All players'!$A$2:$G$800,7,FALSE)</f>
        <v>7</v>
      </c>
    </row>
    <row r="204" spans="2:5" x14ac:dyDescent="0.2">
      <c r="B204" s="40" t="s">
        <v>237</v>
      </c>
      <c r="C204" s="40" t="s">
        <v>245</v>
      </c>
      <c r="D204" s="40">
        <v>15</v>
      </c>
      <c r="E204" s="41">
        <f>VLOOKUP(C204,'All players'!$A$2:$G$800,7,FALSE)</f>
        <v>8</v>
      </c>
    </row>
    <row r="205" spans="2:5" x14ac:dyDescent="0.2">
      <c r="B205" s="40" t="s">
        <v>237</v>
      </c>
      <c r="C205" s="40" t="s">
        <v>246</v>
      </c>
      <c r="D205" s="40">
        <v>14</v>
      </c>
      <c r="E205" s="41">
        <f>VLOOKUP(C205,'All players'!$A$2:$G$800,7,FALSE)</f>
        <v>15</v>
      </c>
    </row>
    <row r="206" spans="2:5" x14ac:dyDescent="0.2">
      <c r="B206" s="40" t="s">
        <v>237</v>
      </c>
      <c r="C206" s="40" t="s">
        <v>247</v>
      </c>
      <c r="D206" s="40">
        <v>12</v>
      </c>
      <c r="E206" s="41">
        <f>VLOOKUP(C206,'All players'!$A$2:$G$800,7,FALSE)</f>
        <v>16</v>
      </c>
    </row>
    <row r="207" spans="2:5" x14ac:dyDescent="0.2">
      <c r="B207" s="40" t="s">
        <v>237</v>
      </c>
      <c r="C207" s="40" t="s">
        <v>248</v>
      </c>
      <c r="D207" s="40">
        <v>11</v>
      </c>
      <c r="E207" s="41">
        <f>VLOOKUP(C207,'All players'!$A$2:$G$800,7,FALSE)</f>
        <v>12</v>
      </c>
    </row>
    <row r="208" spans="2:5" x14ac:dyDescent="0.2">
      <c r="B208" s="40" t="s">
        <v>237</v>
      </c>
      <c r="C208" s="40" t="s">
        <v>249</v>
      </c>
      <c r="D208" s="40">
        <v>9</v>
      </c>
      <c r="E208" s="41">
        <f>VLOOKUP(C208,'All players'!$A$2:$G$800,7,FALSE)</f>
        <v>0</v>
      </c>
    </row>
    <row r="209" spans="2:5" x14ac:dyDescent="0.2">
      <c r="B209" s="40" t="s">
        <v>237</v>
      </c>
      <c r="C209" s="40" t="s">
        <v>250</v>
      </c>
      <c r="D209" s="40">
        <v>8</v>
      </c>
      <c r="E209" s="41">
        <f>VLOOKUP(C209,'All players'!$A$2:$G$800,7,FALSE)</f>
        <v>44</v>
      </c>
    </row>
    <row r="210" spans="2:5" x14ac:dyDescent="0.2">
      <c r="B210" s="40" t="s">
        <v>237</v>
      </c>
      <c r="C210" s="40" t="s">
        <v>251</v>
      </c>
      <c r="D210" s="40">
        <v>7</v>
      </c>
      <c r="E210" s="41">
        <f>VLOOKUP(C210,'All players'!$A$2:$G$800,7,FALSE)</f>
        <v>40</v>
      </c>
    </row>
    <row r="211" spans="2:5" x14ac:dyDescent="0.2">
      <c r="B211" s="40" t="s">
        <v>237</v>
      </c>
      <c r="C211" s="40" t="s">
        <v>252</v>
      </c>
      <c r="D211" s="40">
        <v>6</v>
      </c>
      <c r="E211" s="41">
        <f>VLOOKUP(C211,'All players'!$A$2:$G$800,7,FALSE)</f>
        <v>13</v>
      </c>
    </row>
    <row r="212" spans="2:5" x14ac:dyDescent="0.2">
      <c r="B212" s="40" t="s">
        <v>237</v>
      </c>
      <c r="C212" s="40" t="s">
        <v>253</v>
      </c>
      <c r="D212" s="40">
        <v>5</v>
      </c>
      <c r="E212" s="41">
        <f>VLOOKUP(C212,'All players'!$A$2:$G$800,7,FALSE)</f>
        <v>0</v>
      </c>
    </row>
    <row r="213" spans="2:5" x14ac:dyDescent="0.2">
      <c r="B213" s="40" t="s">
        <v>237</v>
      </c>
      <c r="C213" s="40" t="s">
        <v>254</v>
      </c>
      <c r="D213" s="40">
        <v>5</v>
      </c>
      <c r="E213" s="41">
        <f>VLOOKUP(C213,'All players'!$A$2:$G$800,7,FALSE)</f>
        <v>69</v>
      </c>
    </row>
    <row r="214" spans="2:5" x14ac:dyDescent="0.2">
      <c r="B214" s="40" t="s">
        <v>237</v>
      </c>
      <c r="C214" s="40" t="s">
        <v>255</v>
      </c>
      <c r="D214" s="40">
        <v>4</v>
      </c>
      <c r="E214" s="41">
        <f>VLOOKUP(C214,'All players'!$A$2:$G$800,7,FALSE)</f>
        <v>11</v>
      </c>
    </row>
    <row r="215" spans="2:5" x14ac:dyDescent="0.2">
      <c r="B215" s="40" t="s">
        <v>237</v>
      </c>
      <c r="C215" s="40" t="s">
        <v>256</v>
      </c>
      <c r="D215" s="40">
        <v>4</v>
      </c>
      <c r="E215" s="41">
        <f>VLOOKUP(C215,'All players'!$A$2:$G$800,7,FALSE)</f>
        <v>91</v>
      </c>
    </row>
    <row r="216" spans="2:5" x14ac:dyDescent="0.2">
      <c r="B216" s="40" t="s">
        <v>257</v>
      </c>
      <c r="C216" s="40" t="s">
        <v>258</v>
      </c>
      <c r="D216" s="40">
        <v>20</v>
      </c>
      <c r="E216" s="41">
        <f>VLOOKUP(C216,'All players'!$A$2:$G$800,7,FALSE)</f>
        <v>25</v>
      </c>
    </row>
    <row r="217" spans="2:5" x14ac:dyDescent="0.2">
      <c r="B217" s="40" t="s">
        <v>257</v>
      </c>
      <c r="C217" s="40" t="s">
        <v>259</v>
      </c>
      <c r="D217" s="40">
        <v>18</v>
      </c>
      <c r="E217" s="41">
        <f>VLOOKUP(C217,'All players'!$A$2:$G$800,7,FALSE)</f>
        <v>12</v>
      </c>
    </row>
    <row r="218" spans="2:5" x14ac:dyDescent="0.2">
      <c r="B218" s="40" t="s">
        <v>257</v>
      </c>
      <c r="C218" s="40" t="s">
        <v>260</v>
      </c>
      <c r="D218" s="40">
        <v>18</v>
      </c>
      <c r="E218" s="41">
        <f>VLOOKUP(C218,'All players'!$A$2:$G$800,7,FALSE)</f>
        <v>29</v>
      </c>
    </row>
    <row r="219" spans="2:5" x14ac:dyDescent="0.2">
      <c r="B219" s="40" t="s">
        <v>257</v>
      </c>
      <c r="C219" s="40" t="s">
        <v>261</v>
      </c>
      <c r="D219" s="40">
        <v>16</v>
      </c>
      <c r="E219" s="41">
        <f>VLOOKUP(C219,'All players'!$A$2:$G$800,7,FALSE)</f>
        <v>6</v>
      </c>
    </row>
    <row r="220" spans="2:5" x14ac:dyDescent="0.2">
      <c r="B220" s="40" t="s">
        <v>257</v>
      </c>
      <c r="C220" s="40" t="s">
        <v>262</v>
      </c>
      <c r="D220" s="40">
        <v>16</v>
      </c>
      <c r="E220" s="41">
        <f>VLOOKUP(C220,'All players'!$A$2:$G$800,7,FALSE)</f>
        <v>19</v>
      </c>
    </row>
    <row r="221" spans="2:5" x14ac:dyDescent="0.2">
      <c r="B221" s="40" t="s">
        <v>257</v>
      </c>
      <c r="C221" s="40" t="s">
        <v>263</v>
      </c>
      <c r="D221" s="40">
        <v>15</v>
      </c>
      <c r="E221" s="41">
        <f>VLOOKUP(C221,'All players'!$A$2:$G$800,7,FALSE)</f>
        <v>82</v>
      </c>
    </row>
    <row r="222" spans="2:5" x14ac:dyDescent="0.2">
      <c r="B222" s="40" t="s">
        <v>257</v>
      </c>
      <c r="C222" s="40" t="s">
        <v>264</v>
      </c>
      <c r="D222" s="40">
        <v>15</v>
      </c>
      <c r="E222" s="41">
        <f>VLOOKUP(C222,'All players'!$A$2:$G$800,7,FALSE)</f>
        <v>46</v>
      </c>
    </row>
    <row r="223" spans="2:5" x14ac:dyDescent="0.2">
      <c r="B223" s="40" t="s">
        <v>257</v>
      </c>
      <c r="C223" s="40" t="s">
        <v>265</v>
      </c>
      <c r="D223" s="40">
        <v>14</v>
      </c>
      <c r="E223" s="41">
        <f>VLOOKUP(C223,'All players'!$A$2:$G$800,7,FALSE)</f>
        <v>88</v>
      </c>
    </row>
    <row r="224" spans="2:5" x14ac:dyDescent="0.2">
      <c r="B224" s="40" t="s">
        <v>257</v>
      </c>
      <c r="C224" s="40" t="s">
        <v>266</v>
      </c>
      <c r="D224" s="40">
        <v>13</v>
      </c>
      <c r="E224" s="41">
        <f>VLOOKUP(C224,'All players'!$A$2:$G$800,7,FALSE)</f>
        <v>95</v>
      </c>
    </row>
    <row r="225" spans="2:5" x14ac:dyDescent="0.2">
      <c r="B225" s="40" t="s">
        <v>257</v>
      </c>
      <c r="C225" s="40" t="s">
        <v>267</v>
      </c>
      <c r="D225" s="40">
        <v>13</v>
      </c>
      <c r="E225" s="41">
        <f>VLOOKUP(C225,'All players'!$A$2:$G$800,7,FALSE)</f>
        <v>0</v>
      </c>
    </row>
    <row r="226" spans="2:5" x14ac:dyDescent="0.2">
      <c r="B226" s="40" t="s">
        <v>257</v>
      </c>
      <c r="C226" s="40" t="s">
        <v>268</v>
      </c>
      <c r="D226" s="40">
        <v>12</v>
      </c>
      <c r="E226" s="41">
        <f>VLOOKUP(C226,'All players'!$A$2:$G$800,7,FALSE)</f>
        <v>71</v>
      </c>
    </row>
    <row r="227" spans="2:5" x14ac:dyDescent="0.2">
      <c r="B227" s="40" t="s">
        <v>257</v>
      </c>
      <c r="C227" s="40" t="s">
        <v>269</v>
      </c>
      <c r="D227" s="40">
        <v>12</v>
      </c>
      <c r="E227" s="41">
        <f>VLOOKUP(C227,'All players'!$A$2:$G$800,7,FALSE)</f>
        <v>28</v>
      </c>
    </row>
    <row r="228" spans="2:5" x14ac:dyDescent="0.2">
      <c r="B228" s="40" t="s">
        <v>257</v>
      </c>
      <c r="C228" s="40" t="s">
        <v>270</v>
      </c>
      <c r="D228" s="40">
        <v>12</v>
      </c>
      <c r="E228" s="41">
        <f>VLOOKUP(C228,'All players'!$A$2:$G$800,7,FALSE)</f>
        <v>21</v>
      </c>
    </row>
    <row r="229" spans="2:5" x14ac:dyDescent="0.2">
      <c r="B229" s="40" t="s">
        <v>257</v>
      </c>
      <c r="C229" s="40" t="s">
        <v>271</v>
      </c>
      <c r="D229" s="40">
        <v>11</v>
      </c>
      <c r="E229" s="41">
        <f>VLOOKUP(C229,'All players'!$A$2:$G$800,7,FALSE)</f>
        <v>17</v>
      </c>
    </row>
    <row r="230" spans="2:5" x14ac:dyDescent="0.2">
      <c r="B230" s="40" t="s">
        <v>257</v>
      </c>
      <c r="C230" s="40" t="s">
        <v>272</v>
      </c>
      <c r="D230" s="40">
        <v>10</v>
      </c>
      <c r="E230" s="41">
        <f>VLOOKUP(C230,'All players'!$A$2:$G$800,7,FALSE)</f>
        <v>94</v>
      </c>
    </row>
    <row r="231" spans="2:5" x14ac:dyDescent="0.2">
      <c r="B231" s="40" t="s">
        <v>257</v>
      </c>
      <c r="C231" s="40" t="s">
        <v>273</v>
      </c>
      <c r="D231" s="40">
        <v>10</v>
      </c>
      <c r="E231" s="41">
        <f>VLOOKUP(C231,'All players'!$A$2:$G$800,7,FALSE)</f>
        <v>73</v>
      </c>
    </row>
    <row r="232" spans="2:5" x14ac:dyDescent="0.2">
      <c r="B232" s="40" t="s">
        <v>257</v>
      </c>
      <c r="C232" s="40" t="s">
        <v>274</v>
      </c>
      <c r="D232" s="40">
        <v>8</v>
      </c>
      <c r="E232" s="41">
        <f>VLOOKUP(C232,'All players'!$A$2:$G$800,7,FALSE)</f>
        <v>16</v>
      </c>
    </row>
    <row r="233" spans="2:5" x14ac:dyDescent="0.2">
      <c r="B233" s="40" t="s">
        <v>257</v>
      </c>
      <c r="C233" s="40" t="s">
        <v>275</v>
      </c>
      <c r="D233" s="40">
        <v>7</v>
      </c>
      <c r="E233" s="41">
        <f>VLOOKUP(C233,'All players'!$A$2:$G$800,7,FALSE)</f>
        <v>8</v>
      </c>
    </row>
    <row r="234" spans="2:5" x14ac:dyDescent="0.2">
      <c r="B234" s="40" t="s">
        <v>257</v>
      </c>
      <c r="C234" s="40" t="s">
        <v>276</v>
      </c>
      <c r="D234" s="40">
        <v>7</v>
      </c>
      <c r="E234" s="41">
        <f>VLOOKUP(C234,'All players'!$A$2:$G$800,7,FALSE)</f>
        <v>35</v>
      </c>
    </row>
    <row r="235" spans="2:5" x14ac:dyDescent="0.2">
      <c r="B235" s="40" t="s">
        <v>257</v>
      </c>
      <c r="C235" s="40" t="s">
        <v>277</v>
      </c>
      <c r="D235" s="40">
        <v>7</v>
      </c>
      <c r="E235" s="41">
        <f>VLOOKUP(C235,'All players'!$A$2:$G$800,7,FALSE)</f>
        <v>24</v>
      </c>
    </row>
    <row r="236" spans="2:5" x14ac:dyDescent="0.2">
      <c r="B236" s="40" t="s">
        <v>257</v>
      </c>
      <c r="C236" s="40" t="s">
        <v>278</v>
      </c>
      <c r="D236" s="40">
        <v>6</v>
      </c>
      <c r="E236" s="41">
        <f>VLOOKUP(C236,'All players'!$A$2:$G$800,7,FALSE)</f>
        <v>78</v>
      </c>
    </row>
    <row r="237" spans="2:5" x14ac:dyDescent="0.2">
      <c r="B237" s="40" t="s">
        <v>257</v>
      </c>
      <c r="C237" s="40" t="s">
        <v>279</v>
      </c>
      <c r="D237" s="40">
        <v>6</v>
      </c>
      <c r="E237" s="41">
        <f>VLOOKUP(C237,'All players'!$A$2:$G$800,7,FALSE)</f>
        <v>31</v>
      </c>
    </row>
    <row r="238" spans="2:5" x14ac:dyDescent="0.2">
      <c r="B238" s="40" t="s">
        <v>257</v>
      </c>
      <c r="C238" s="40" t="s">
        <v>280</v>
      </c>
      <c r="D238" s="40">
        <v>6</v>
      </c>
      <c r="E238" s="41">
        <f>VLOOKUP(C238,'All players'!$A$2:$G$800,7,FALSE)</f>
        <v>3</v>
      </c>
    </row>
    <row r="239" spans="2:5" x14ac:dyDescent="0.2">
      <c r="B239" s="40" t="s">
        <v>257</v>
      </c>
      <c r="C239" s="40" t="s">
        <v>281</v>
      </c>
      <c r="D239" s="40">
        <v>4</v>
      </c>
      <c r="E239" s="41">
        <f>VLOOKUP(C239,'All players'!$A$2:$G$800,7,FALSE)</f>
        <v>22</v>
      </c>
    </row>
    <row r="240" spans="2:5" x14ac:dyDescent="0.2">
      <c r="B240" s="40" t="s">
        <v>257</v>
      </c>
      <c r="C240" s="40" t="s">
        <v>282</v>
      </c>
      <c r="D240" s="40">
        <v>4</v>
      </c>
      <c r="E240" s="41">
        <f>VLOOKUP(C240,'All players'!$A$2:$G$800,7,FALSE)</f>
        <v>27</v>
      </c>
    </row>
    <row r="241" spans="2:5" x14ac:dyDescent="0.2">
      <c r="B241" s="40" t="s">
        <v>257</v>
      </c>
      <c r="C241" s="40" t="s">
        <v>283</v>
      </c>
      <c r="D241" s="40">
        <v>4</v>
      </c>
      <c r="E241" s="41">
        <f>VLOOKUP(C241,'All players'!$A$2:$G$800,7,FALSE)</f>
        <v>9</v>
      </c>
    </row>
    <row r="242" spans="2:5" x14ac:dyDescent="0.2">
      <c r="B242" s="40" t="s">
        <v>284</v>
      </c>
      <c r="C242" s="40" t="s">
        <v>285</v>
      </c>
      <c r="D242" s="40">
        <v>23</v>
      </c>
      <c r="E242" s="41">
        <f>VLOOKUP(C242,'All players'!$A$2:$G$800,7,FALSE)</f>
        <v>69</v>
      </c>
    </row>
    <row r="243" spans="2:5" x14ac:dyDescent="0.2">
      <c r="B243" s="40" t="s">
        <v>284</v>
      </c>
      <c r="C243" s="40" t="s">
        <v>286</v>
      </c>
      <c r="D243" s="40">
        <v>23</v>
      </c>
      <c r="E243" s="41">
        <f>VLOOKUP(C243,'All players'!$A$2:$G$800,7,FALSE)</f>
        <v>63</v>
      </c>
    </row>
    <row r="244" spans="2:5" x14ac:dyDescent="0.2">
      <c r="B244" s="40" t="s">
        <v>284</v>
      </c>
      <c r="C244" s="40" t="s">
        <v>287</v>
      </c>
      <c r="D244" s="40">
        <v>22</v>
      </c>
      <c r="E244" s="41">
        <f>VLOOKUP(C244,'All players'!$A$2:$G$800,7,FALSE)</f>
        <v>74</v>
      </c>
    </row>
    <row r="245" spans="2:5" x14ac:dyDescent="0.2">
      <c r="B245" s="40" t="s">
        <v>284</v>
      </c>
      <c r="C245" s="40" t="s">
        <v>288</v>
      </c>
      <c r="D245" s="40">
        <v>18</v>
      </c>
      <c r="E245" s="41">
        <f>VLOOKUP(C245,'All players'!$A$2:$G$800,7,FALSE)</f>
        <v>14</v>
      </c>
    </row>
    <row r="246" spans="2:5" x14ac:dyDescent="0.2">
      <c r="B246" s="40" t="s">
        <v>284</v>
      </c>
      <c r="C246" s="40" t="s">
        <v>289</v>
      </c>
      <c r="D246" s="40">
        <v>17</v>
      </c>
      <c r="E246" s="41">
        <f>VLOOKUP(C246,'All players'!$A$2:$G$800,7,FALSE)</f>
        <v>9</v>
      </c>
    </row>
    <row r="247" spans="2:5" x14ac:dyDescent="0.2">
      <c r="B247" s="40" t="s">
        <v>284</v>
      </c>
      <c r="C247" s="40" t="s">
        <v>290</v>
      </c>
      <c r="D247" s="40">
        <v>17</v>
      </c>
      <c r="E247" s="41">
        <f>VLOOKUP(C247,'All players'!$A$2:$G$800,7,FALSE)</f>
        <v>56</v>
      </c>
    </row>
    <row r="248" spans="2:5" x14ac:dyDescent="0.2">
      <c r="B248" s="40" t="s">
        <v>284</v>
      </c>
      <c r="C248" s="40" t="s">
        <v>291</v>
      </c>
      <c r="D248" s="40">
        <v>16</v>
      </c>
      <c r="E248" s="41">
        <f>VLOOKUP(C248,'All players'!$A$2:$G$800,7,FALSE)</f>
        <v>12</v>
      </c>
    </row>
    <row r="249" spans="2:5" x14ac:dyDescent="0.2">
      <c r="B249" s="40" t="s">
        <v>284</v>
      </c>
      <c r="C249" s="40" t="s">
        <v>292</v>
      </c>
      <c r="D249" s="40">
        <v>15</v>
      </c>
      <c r="E249" s="41">
        <f>VLOOKUP(C249,'All players'!$A$2:$G$800,7,FALSE)</f>
        <v>10</v>
      </c>
    </row>
    <row r="250" spans="2:5" x14ac:dyDescent="0.2">
      <c r="B250" s="40" t="s">
        <v>284</v>
      </c>
      <c r="C250" s="40" t="s">
        <v>293</v>
      </c>
      <c r="D250" s="40">
        <v>15</v>
      </c>
      <c r="E250" s="41">
        <f>VLOOKUP(C250,'All players'!$A$2:$G$800,7,FALSE)</f>
        <v>81</v>
      </c>
    </row>
    <row r="251" spans="2:5" x14ac:dyDescent="0.2">
      <c r="B251" s="40" t="s">
        <v>284</v>
      </c>
      <c r="C251" s="40" t="s">
        <v>294</v>
      </c>
      <c r="D251" s="40">
        <v>15</v>
      </c>
      <c r="E251" s="41">
        <f>VLOOKUP(C251,'All players'!$A$2:$G$800,7,FALSE)</f>
        <v>73</v>
      </c>
    </row>
    <row r="252" spans="2:5" x14ac:dyDescent="0.2">
      <c r="B252" s="40" t="s">
        <v>284</v>
      </c>
      <c r="C252" s="40" t="s">
        <v>295</v>
      </c>
      <c r="D252" s="40">
        <v>14</v>
      </c>
      <c r="E252" s="41">
        <f>VLOOKUP(C252,'All players'!$A$2:$G$800,7,FALSE)</f>
        <v>33</v>
      </c>
    </row>
    <row r="253" spans="2:5" x14ac:dyDescent="0.2">
      <c r="B253" s="40" t="s">
        <v>284</v>
      </c>
      <c r="C253" s="40" t="s">
        <v>296</v>
      </c>
      <c r="D253" s="40">
        <v>14</v>
      </c>
      <c r="E253" s="41">
        <f>VLOOKUP(C253,'All players'!$A$2:$G$800,7,FALSE)</f>
        <v>44</v>
      </c>
    </row>
    <row r="254" spans="2:5" x14ac:dyDescent="0.2">
      <c r="B254" s="40" t="s">
        <v>284</v>
      </c>
      <c r="C254" s="40" t="s">
        <v>297</v>
      </c>
      <c r="D254" s="40">
        <v>13</v>
      </c>
      <c r="E254" s="41">
        <f>VLOOKUP(C254,'All players'!$A$2:$G$800,7,FALSE)</f>
        <v>97</v>
      </c>
    </row>
    <row r="255" spans="2:5" x14ac:dyDescent="0.2">
      <c r="B255" s="40" t="s">
        <v>284</v>
      </c>
      <c r="C255" s="40" t="s">
        <v>298</v>
      </c>
      <c r="D255" s="40">
        <v>12</v>
      </c>
      <c r="E255" s="41">
        <f>VLOOKUP(C255,'All players'!$A$2:$G$800,7,FALSE)</f>
        <v>88</v>
      </c>
    </row>
    <row r="256" spans="2:5" x14ac:dyDescent="0.2">
      <c r="B256" s="40" t="s">
        <v>284</v>
      </c>
      <c r="C256" s="40" t="s">
        <v>299</v>
      </c>
      <c r="D256" s="40">
        <v>12</v>
      </c>
      <c r="E256" s="41">
        <f>VLOOKUP(C256,'All players'!$A$2:$G$800,7,FALSE)</f>
        <v>20</v>
      </c>
    </row>
    <row r="257" spans="2:5" x14ac:dyDescent="0.2">
      <c r="B257" s="40" t="s">
        <v>284</v>
      </c>
      <c r="C257" s="40" t="s">
        <v>300</v>
      </c>
      <c r="D257" s="40">
        <v>10</v>
      </c>
      <c r="E257" s="41">
        <f>VLOOKUP(C257,'All players'!$A$2:$G$800,7,FALSE)</f>
        <v>30</v>
      </c>
    </row>
    <row r="258" spans="2:5" x14ac:dyDescent="0.2">
      <c r="B258" s="40" t="s">
        <v>284</v>
      </c>
      <c r="C258" s="40" t="s">
        <v>301</v>
      </c>
      <c r="D258" s="40">
        <v>9</v>
      </c>
      <c r="E258" s="41">
        <f>VLOOKUP(C258,'All players'!$A$2:$G$800,7,FALSE)</f>
        <v>23</v>
      </c>
    </row>
    <row r="259" spans="2:5" x14ac:dyDescent="0.2">
      <c r="B259" s="40" t="s">
        <v>284</v>
      </c>
      <c r="C259" s="40" t="s">
        <v>302</v>
      </c>
      <c r="D259" s="40">
        <v>9</v>
      </c>
      <c r="E259" s="41">
        <f>VLOOKUP(C259,'All players'!$A$2:$G$800,7,FALSE)</f>
        <v>25</v>
      </c>
    </row>
    <row r="260" spans="2:5" x14ac:dyDescent="0.2">
      <c r="B260" s="40" t="s">
        <v>284</v>
      </c>
      <c r="C260" s="40" t="s">
        <v>303</v>
      </c>
      <c r="D260" s="40">
        <v>6</v>
      </c>
      <c r="E260" s="41">
        <f>VLOOKUP(C260,'All players'!$A$2:$G$800,7,FALSE)</f>
        <v>77</v>
      </c>
    </row>
    <row r="261" spans="2:5" x14ac:dyDescent="0.2">
      <c r="B261" s="40" t="s">
        <v>2</v>
      </c>
      <c r="C261" s="40" t="s">
        <v>304</v>
      </c>
      <c r="D261" s="40">
        <v>24</v>
      </c>
      <c r="E261" s="41">
        <f>VLOOKUP(C261,'All players'!$A$2:$G$800,7,FALSE)</f>
        <v>88</v>
      </c>
    </row>
    <row r="262" spans="2:5" x14ac:dyDescent="0.2">
      <c r="B262" s="40" t="s">
        <v>2</v>
      </c>
      <c r="C262" s="40" t="s">
        <v>305</v>
      </c>
      <c r="D262" s="40">
        <v>24</v>
      </c>
      <c r="E262" s="41">
        <f>VLOOKUP(C262,'All players'!$A$2:$G$800,7,FALSE)</f>
        <v>1</v>
      </c>
    </row>
    <row r="263" spans="2:5" x14ac:dyDescent="0.2">
      <c r="B263" s="40" t="s">
        <v>2</v>
      </c>
      <c r="C263" s="40" t="s">
        <v>306</v>
      </c>
      <c r="D263" s="40">
        <v>22</v>
      </c>
      <c r="E263" s="41">
        <f>VLOOKUP(C263,'All players'!$A$2:$G$800,7,FALSE)</f>
        <v>29</v>
      </c>
    </row>
    <row r="264" spans="2:5" x14ac:dyDescent="0.2">
      <c r="B264" s="40" t="s">
        <v>2</v>
      </c>
      <c r="C264" s="40" t="s">
        <v>307</v>
      </c>
      <c r="D264" s="40">
        <v>22</v>
      </c>
      <c r="E264" s="41">
        <f>VLOOKUP(C264,'All players'!$A$2:$G$800,7,FALSE)</f>
        <v>91</v>
      </c>
    </row>
    <row r="265" spans="2:5" x14ac:dyDescent="0.2">
      <c r="B265" s="40" t="s">
        <v>2</v>
      </c>
      <c r="C265" s="40" t="s">
        <v>308</v>
      </c>
      <c r="D265" s="40">
        <v>22</v>
      </c>
      <c r="E265" s="41">
        <f>VLOOKUP(C265,'All players'!$A$2:$G$800,7,FALSE)</f>
        <v>44</v>
      </c>
    </row>
    <row r="266" spans="2:5" x14ac:dyDescent="0.2">
      <c r="B266" s="40" t="s">
        <v>2</v>
      </c>
      <c r="C266" s="40" t="s">
        <v>309</v>
      </c>
      <c r="D266" s="40">
        <v>20</v>
      </c>
      <c r="E266" s="41">
        <f>VLOOKUP(C266,'All players'!$A$2:$G$800,7,FALSE)</f>
        <v>4</v>
      </c>
    </row>
    <row r="267" spans="2:5" x14ac:dyDescent="0.2">
      <c r="B267" s="40" t="s">
        <v>2</v>
      </c>
      <c r="C267" s="40" t="s">
        <v>310</v>
      </c>
      <c r="D267" s="40">
        <v>19</v>
      </c>
      <c r="E267" s="41">
        <f>VLOOKUP(C267,'All players'!$A$2:$G$800,7,FALSE)</f>
        <v>14</v>
      </c>
    </row>
    <row r="268" spans="2:5" x14ac:dyDescent="0.2">
      <c r="B268" s="40" t="s">
        <v>2</v>
      </c>
      <c r="C268" s="40" t="s">
        <v>311</v>
      </c>
      <c r="D268" s="40">
        <v>18</v>
      </c>
      <c r="E268" s="41">
        <f>VLOOKUP(C268,'All players'!$A$2:$G$800,7,FALSE)</f>
        <v>16</v>
      </c>
    </row>
    <row r="269" spans="2:5" x14ac:dyDescent="0.2">
      <c r="B269" s="40" t="s">
        <v>2</v>
      </c>
      <c r="C269" s="40" t="s">
        <v>312</v>
      </c>
      <c r="D269" s="40">
        <v>16</v>
      </c>
      <c r="E269" s="41">
        <f>VLOOKUP(C269,'All players'!$A$2:$G$800,7,FALSE)</f>
        <v>22</v>
      </c>
    </row>
    <row r="270" spans="2:5" x14ac:dyDescent="0.2">
      <c r="B270" s="40" t="s">
        <v>2</v>
      </c>
      <c r="C270" s="40" t="s">
        <v>313</v>
      </c>
      <c r="D270" s="40">
        <v>15</v>
      </c>
      <c r="E270" s="41">
        <f>VLOOKUP(C270,'All players'!$A$2:$G$800,7,FALSE)</f>
        <v>16</v>
      </c>
    </row>
    <row r="271" spans="2:5" x14ac:dyDescent="0.2">
      <c r="B271" s="40" t="s">
        <v>2</v>
      </c>
      <c r="C271" s="40" t="s">
        <v>314</v>
      </c>
      <c r="D271" s="40">
        <v>13</v>
      </c>
      <c r="E271" s="41">
        <f>VLOOKUP(C271,'All players'!$A$2:$G$800,7,FALSE)</f>
        <v>13</v>
      </c>
    </row>
    <row r="272" spans="2:5" x14ac:dyDescent="0.2">
      <c r="B272" s="40" t="s">
        <v>2</v>
      </c>
      <c r="C272" s="40" t="s">
        <v>315</v>
      </c>
      <c r="D272" s="40">
        <v>12</v>
      </c>
      <c r="E272" s="41">
        <f>VLOOKUP(C272,'All players'!$A$2:$G$800,7,FALSE)</f>
        <v>77</v>
      </c>
    </row>
    <row r="273" spans="2:5" x14ac:dyDescent="0.2">
      <c r="B273" s="40" t="s">
        <v>2</v>
      </c>
      <c r="C273" s="40" t="s">
        <v>316</v>
      </c>
      <c r="D273" s="40">
        <v>11</v>
      </c>
      <c r="E273" s="41">
        <f>VLOOKUP(C273,'All players'!$A$2:$G$800,7,FALSE)</f>
        <v>85</v>
      </c>
    </row>
    <row r="274" spans="2:5" x14ac:dyDescent="0.2">
      <c r="B274" s="40" t="s">
        <v>2</v>
      </c>
      <c r="C274" s="40" t="s">
        <v>317</v>
      </c>
      <c r="D274" s="40">
        <v>8</v>
      </c>
      <c r="E274" s="41">
        <f>VLOOKUP(C274,'All players'!$A$2:$G$800,7,FALSE)</f>
        <v>6</v>
      </c>
    </row>
    <row r="275" spans="2:5" x14ac:dyDescent="0.2">
      <c r="B275" s="40" t="s">
        <v>2</v>
      </c>
      <c r="C275" s="40" t="s">
        <v>318</v>
      </c>
      <c r="D275" s="40">
        <v>6</v>
      </c>
      <c r="E275" s="41">
        <f>VLOOKUP(C275,'All players'!$A$2:$G$800,7,FALSE)</f>
        <v>0</v>
      </c>
    </row>
    <row r="276" spans="2:5" x14ac:dyDescent="0.2">
      <c r="B276" s="40" t="s">
        <v>2</v>
      </c>
      <c r="C276" s="40" t="s">
        <v>319</v>
      </c>
      <c r="D276" s="40">
        <v>6</v>
      </c>
      <c r="E276" s="41">
        <f>VLOOKUP(C276,'All players'!$A$2:$G$800,7,FALSE)</f>
        <v>7</v>
      </c>
    </row>
    <row r="277" spans="2:5" x14ac:dyDescent="0.2">
      <c r="B277" s="40" t="s">
        <v>2</v>
      </c>
      <c r="C277" s="40" t="s">
        <v>320</v>
      </c>
      <c r="D277" s="40">
        <v>5</v>
      </c>
      <c r="E277" s="41">
        <f>VLOOKUP(C277,'All players'!$A$2:$G$800,7,FALSE)</f>
        <v>96</v>
      </c>
    </row>
    <row r="278" spans="2:5" x14ac:dyDescent="0.2">
      <c r="B278" s="40" t="s">
        <v>2</v>
      </c>
      <c r="C278" s="40" t="s">
        <v>321</v>
      </c>
      <c r="D278" s="40">
        <v>4</v>
      </c>
      <c r="E278" s="41">
        <f>VLOOKUP(C278,'All players'!$A$2:$G$800,7,FALSE)</f>
        <v>20</v>
      </c>
    </row>
    <row r="279" spans="2:5" x14ac:dyDescent="0.2">
      <c r="B279" s="40" t="s">
        <v>4</v>
      </c>
      <c r="C279" s="40" t="s">
        <v>322</v>
      </c>
      <c r="D279" s="40">
        <v>24</v>
      </c>
      <c r="E279" s="41">
        <f>VLOOKUP(C279,'All players'!$A$2:$G$800,7,FALSE)</f>
        <v>30</v>
      </c>
    </row>
    <row r="280" spans="2:5" x14ac:dyDescent="0.2">
      <c r="B280" s="40" t="s">
        <v>4</v>
      </c>
      <c r="C280" s="40" t="s">
        <v>323</v>
      </c>
      <c r="D280" s="40">
        <v>23</v>
      </c>
      <c r="E280" s="41">
        <f>VLOOKUP(C280,'All players'!$A$2:$G$800,7,FALSE)</f>
        <v>2</v>
      </c>
    </row>
    <row r="281" spans="2:5" x14ac:dyDescent="0.2">
      <c r="B281" s="40" t="s">
        <v>4</v>
      </c>
      <c r="C281" s="40" t="s">
        <v>324</v>
      </c>
      <c r="D281" s="40">
        <v>22</v>
      </c>
      <c r="E281" s="41">
        <f>VLOOKUP(C281,'All players'!$A$2:$G$800,7,FALSE)</f>
        <v>99</v>
      </c>
    </row>
    <row r="282" spans="2:5" x14ac:dyDescent="0.2">
      <c r="B282" s="40" t="s">
        <v>4</v>
      </c>
      <c r="C282" s="40" t="s">
        <v>325</v>
      </c>
      <c r="D282" s="40">
        <v>21</v>
      </c>
      <c r="E282" s="41">
        <f>VLOOKUP(C282,'All players'!$A$2:$G$800,7,FALSE)</f>
        <v>97</v>
      </c>
    </row>
    <row r="283" spans="2:5" x14ac:dyDescent="0.2">
      <c r="B283" s="40" t="s">
        <v>4</v>
      </c>
      <c r="C283" s="40" t="s">
        <v>326</v>
      </c>
      <c r="D283" s="40">
        <v>21</v>
      </c>
      <c r="E283" s="41">
        <f>VLOOKUP(C283,'All players'!$A$2:$G$800,7,FALSE)</f>
        <v>48</v>
      </c>
    </row>
    <row r="284" spans="2:5" x14ac:dyDescent="0.2">
      <c r="B284" s="40" t="s">
        <v>4</v>
      </c>
      <c r="C284" s="40" t="s">
        <v>327</v>
      </c>
      <c r="D284" s="40">
        <v>20</v>
      </c>
      <c r="E284" s="41">
        <f>VLOOKUP(C284,'All players'!$A$2:$G$800,7,FALSE)</f>
        <v>17</v>
      </c>
    </row>
    <row r="285" spans="2:5" x14ac:dyDescent="0.2">
      <c r="B285" s="40" t="s">
        <v>4</v>
      </c>
      <c r="C285" s="40" t="s">
        <v>328</v>
      </c>
      <c r="D285" s="40">
        <v>16</v>
      </c>
      <c r="E285" s="41">
        <f>VLOOKUP(C285,'All players'!$A$2:$G$800,7,FALSE)</f>
        <v>69</v>
      </c>
    </row>
    <row r="286" spans="2:5" x14ac:dyDescent="0.2">
      <c r="B286" s="40" t="s">
        <v>4</v>
      </c>
      <c r="C286" s="40" t="s">
        <v>329</v>
      </c>
      <c r="D286" s="40">
        <v>15</v>
      </c>
      <c r="E286" s="41">
        <f>VLOOKUP(C286,'All players'!$A$2:$G$800,7,FALSE)</f>
        <v>66</v>
      </c>
    </row>
    <row r="287" spans="2:5" x14ac:dyDescent="0.2">
      <c r="B287" s="40" t="s">
        <v>4</v>
      </c>
      <c r="C287" s="40" t="s">
        <v>330</v>
      </c>
      <c r="D287" s="40">
        <v>13</v>
      </c>
      <c r="E287" s="41">
        <f>VLOOKUP(C287,'All players'!$A$2:$G$800,7,FALSE)</f>
        <v>11</v>
      </c>
    </row>
    <row r="288" spans="2:5" x14ac:dyDescent="0.2">
      <c r="B288" s="40" t="s">
        <v>4</v>
      </c>
      <c r="C288" s="40" t="s">
        <v>331</v>
      </c>
      <c r="D288" s="40">
        <v>11</v>
      </c>
      <c r="E288" s="41">
        <f>VLOOKUP(C288,'All players'!$A$2:$G$800,7,FALSE)</f>
        <v>55</v>
      </c>
    </row>
    <row r="289" spans="2:5" x14ac:dyDescent="0.2">
      <c r="B289" s="40" t="s">
        <v>4</v>
      </c>
      <c r="C289" s="40" t="s">
        <v>332</v>
      </c>
      <c r="D289" s="40">
        <v>10</v>
      </c>
      <c r="E289" s="41">
        <f>VLOOKUP(C289,'All players'!$A$2:$G$800,7,FALSE)</f>
        <v>20</v>
      </c>
    </row>
    <row r="290" spans="2:5" x14ac:dyDescent="0.2">
      <c r="B290" s="40" t="s">
        <v>4</v>
      </c>
      <c r="C290" s="40" t="s">
        <v>333</v>
      </c>
      <c r="D290" s="40">
        <v>10</v>
      </c>
      <c r="E290" s="41">
        <f>VLOOKUP(C290,'All players'!$A$2:$G$800,7,FALSE)</f>
        <v>5</v>
      </c>
    </row>
    <row r="291" spans="2:5" x14ac:dyDescent="0.2">
      <c r="B291" s="40" t="s">
        <v>4</v>
      </c>
      <c r="C291" s="40" t="s">
        <v>334</v>
      </c>
      <c r="D291" s="40">
        <v>10</v>
      </c>
      <c r="E291" s="41">
        <f>VLOOKUP(C291,'All players'!$A$2:$G$800,7,FALSE)</f>
        <v>1</v>
      </c>
    </row>
    <row r="292" spans="2:5" x14ac:dyDescent="0.2">
      <c r="B292" s="40" t="s">
        <v>4</v>
      </c>
      <c r="C292" s="40" t="s">
        <v>335</v>
      </c>
      <c r="D292" s="40">
        <v>9</v>
      </c>
      <c r="E292" s="41">
        <f>VLOOKUP(C292,'All players'!$A$2:$G$800,7,FALSE)</f>
        <v>15</v>
      </c>
    </row>
    <row r="293" spans="2:5" x14ac:dyDescent="0.2">
      <c r="B293" s="40" t="s">
        <v>4</v>
      </c>
      <c r="C293" s="40" t="s">
        <v>336</v>
      </c>
      <c r="D293" s="40">
        <v>7</v>
      </c>
      <c r="E293" s="41">
        <f>VLOOKUP(C293,'All players'!$A$2:$G$800,7,FALSE)</f>
        <v>36</v>
      </c>
    </row>
    <row r="294" spans="2:5" x14ac:dyDescent="0.2">
      <c r="B294" s="40" t="s">
        <v>4</v>
      </c>
      <c r="C294" s="40" t="s">
        <v>337</v>
      </c>
      <c r="D294" s="40">
        <v>5</v>
      </c>
      <c r="E294" s="41">
        <f>VLOOKUP(C294,'All players'!$A$2:$G$800,7,FALSE)</f>
        <v>1</v>
      </c>
    </row>
    <row r="295" spans="2:5" x14ac:dyDescent="0.2">
      <c r="B295" s="40" t="s">
        <v>338</v>
      </c>
      <c r="C295" s="40" t="s">
        <v>339</v>
      </c>
      <c r="D295" s="40">
        <v>26</v>
      </c>
      <c r="E295" s="41">
        <f>VLOOKUP(C295,'All players'!$A$2:$G$800,7,FALSE)</f>
        <v>3</v>
      </c>
    </row>
    <row r="296" spans="2:5" x14ac:dyDescent="0.2">
      <c r="B296" s="40" t="s">
        <v>338</v>
      </c>
      <c r="C296" s="40" t="s">
        <v>340</v>
      </c>
      <c r="D296" s="40">
        <v>24</v>
      </c>
      <c r="E296" s="41">
        <f>VLOOKUP(C296,'All players'!$A$2:$G$800,7,FALSE)</f>
        <v>5</v>
      </c>
    </row>
    <row r="297" spans="2:5" x14ac:dyDescent="0.2">
      <c r="B297" s="40" t="s">
        <v>338</v>
      </c>
      <c r="C297" s="40" t="s">
        <v>341</v>
      </c>
      <c r="D297" s="40">
        <v>22</v>
      </c>
      <c r="E297" s="41">
        <f>VLOOKUP(C297,'All players'!$A$2:$G$800,7,FALSE)</f>
        <v>1</v>
      </c>
    </row>
    <row r="298" spans="2:5" x14ac:dyDescent="0.2">
      <c r="B298" s="40" t="s">
        <v>338</v>
      </c>
      <c r="C298" s="40" t="s">
        <v>342</v>
      </c>
      <c r="D298" s="40">
        <v>21</v>
      </c>
      <c r="E298" s="41">
        <f>VLOOKUP(C298,'All players'!$A$2:$G$800,7,FALSE)</f>
        <v>14</v>
      </c>
    </row>
    <row r="299" spans="2:5" x14ac:dyDescent="0.2">
      <c r="B299" s="40" t="s">
        <v>338</v>
      </c>
      <c r="C299" s="40" t="s">
        <v>343</v>
      </c>
      <c r="D299" s="40">
        <v>19</v>
      </c>
      <c r="E299" s="41">
        <f>VLOOKUP(C299,'All players'!$A$2:$G$800,7,FALSE)</f>
        <v>11</v>
      </c>
    </row>
    <row r="300" spans="2:5" x14ac:dyDescent="0.2">
      <c r="B300" s="40" t="s">
        <v>338</v>
      </c>
      <c r="C300" s="40" t="s">
        <v>344</v>
      </c>
      <c r="D300" s="40">
        <v>18</v>
      </c>
      <c r="E300" s="41">
        <f>VLOOKUP(C300,'All players'!$A$2:$G$800,7,FALSE)</f>
        <v>4</v>
      </c>
    </row>
    <row r="301" spans="2:5" x14ac:dyDescent="0.2">
      <c r="B301" s="40" t="s">
        <v>338</v>
      </c>
      <c r="C301" s="40" t="s">
        <v>345</v>
      </c>
      <c r="D301" s="40">
        <v>18</v>
      </c>
      <c r="E301" s="41">
        <f>VLOOKUP(C301,'All players'!$A$2:$G$800,7,FALSE)</f>
        <v>16</v>
      </c>
    </row>
    <row r="302" spans="2:5" x14ac:dyDescent="0.2">
      <c r="B302" s="40" t="s">
        <v>338</v>
      </c>
      <c r="C302" s="40" t="s">
        <v>346</v>
      </c>
      <c r="D302" s="40">
        <v>18</v>
      </c>
      <c r="E302" s="41">
        <f>VLOOKUP(C302,'All players'!$A$2:$G$800,7,FALSE)</f>
        <v>10</v>
      </c>
    </row>
    <row r="303" spans="2:5" x14ac:dyDescent="0.2">
      <c r="B303" s="40" t="s">
        <v>338</v>
      </c>
      <c r="C303" s="40" t="s">
        <v>347</v>
      </c>
      <c r="D303" s="40">
        <v>17</v>
      </c>
      <c r="E303" s="41">
        <f>VLOOKUP(C303,'All players'!$A$2:$G$800,7,FALSE)</f>
        <v>30</v>
      </c>
    </row>
    <row r="304" spans="2:5" x14ac:dyDescent="0.2">
      <c r="B304" s="40" t="s">
        <v>338</v>
      </c>
      <c r="C304" s="40" t="s">
        <v>348</v>
      </c>
      <c r="D304" s="40">
        <v>16</v>
      </c>
      <c r="E304" s="41">
        <f>VLOOKUP(C304,'All players'!$A$2:$G$800,7,FALSE)</f>
        <v>6</v>
      </c>
    </row>
    <row r="305" spans="2:5" x14ac:dyDescent="0.2">
      <c r="B305" s="40" t="s">
        <v>338</v>
      </c>
      <c r="C305" s="40" t="s">
        <v>349</v>
      </c>
      <c r="D305" s="40">
        <v>15</v>
      </c>
      <c r="E305" s="41">
        <f>VLOOKUP(C305,'All players'!$A$2:$G$800,7,FALSE)</f>
        <v>7</v>
      </c>
    </row>
    <row r="306" spans="2:5" x14ac:dyDescent="0.2">
      <c r="B306" s="40" t="s">
        <v>338</v>
      </c>
      <c r="C306" s="40" t="s">
        <v>350</v>
      </c>
      <c r="D306" s="40">
        <v>14</v>
      </c>
      <c r="E306" s="41">
        <f>VLOOKUP(C306,'All players'!$A$2:$G$800,7,FALSE)</f>
        <v>15</v>
      </c>
    </row>
    <row r="307" spans="2:5" x14ac:dyDescent="0.2">
      <c r="B307" s="40" t="s">
        <v>338</v>
      </c>
      <c r="C307" s="40" t="s">
        <v>351</v>
      </c>
      <c r="D307" s="40">
        <v>11</v>
      </c>
      <c r="E307" s="41">
        <f>VLOOKUP(C307,'All players'!$A$2:$G$800,7,FALSE)</f>
        <v>2</v>
      </c>
    </row>
    <row r="308" spans="2:5" x14ac:dyDescent="0.2">
      <c r="B308" s="40" t="s">
        <v>338</v>
      </c>
      <c r="C308" s="40" t="s">
        <v>232</v>
      </c>
      <c r="D308" s="40">
        <v>9</v>
      </c>
      <c r="E308" s="41">
        <f>VLOOKUP(C308,'All players'!$A$2:$G$800,7,FALSE)</f>
        <v>9</v>
      </c>
    </row>
    <row r="309" spans="2:5" x14ac:dyDescent="0.2">
      <c r="B309" s="40" t="s">
        <v>338</v>
      </c>
      <c r="C309" s="40" t="s">
        <v>352</v>
      </c>
      <c r="D309" s="40">
        <v>7</v>
      </c>
      <c r="E309" s="41">
        <f>VLOOKUP(C309,'All players'!$A$2:$G$800,7,FALSE)</f>
        <v>0</v>
      </c>
    </row>
    <row r="310" spans="2:5" x14ac:dyDescent="0.2">
      <c r="B310" s="40" t="s">
        <v>338</v>
      </c>
      <c r="C310" s="40" t="s">
        <v>353</v>
      </c>
      <c r="D310" s="40">
        <v>5</v>
      </c>
      <c r="E310" s="41">
        <f>VLOOKUP(C310,'All players'!$A$2:$G$800,7,FALSE)</f>
        <v>21</v>
      </c>
    </row>
    <row r="311" spans="2:5" x14ac:dyDescent="0.2">
      <c r="B311" s="40" t="s">
        <v>338</v>
      </c>
      <c r="C311" s="40" t="s">
        <v>171</v>
      </c>
      <c r="D311" s="40">
        <v>4</v>
      </c>
      <c r="E311" s="41">
        <f>VLOOKUP(C311,'All players'!$A$2:$G$800,7,FALSE)</f>
        <v>1</v>
      </c>
    </row>
    <row r="312" spans="2:5" x14ac:dyDescent="0.2">
      <c r="B312" s="40" t="s">
        <v>354</v>
      </c>
      <c r="C312" s="40" t="s">
        <v>355</v>
      </c>
      <c r="D312" s="40">
        <v>18</v>
      </c>
      <c r="E312" s="41">
        <f>VLOOKUP(C312,'All players'!$A$2:$G$800,7,FALSE)</f>
        <v>2</v>
      </c>
    </row>
    <row r="313" spans="2:5" x14ac:dyDescent="0.2">
      <c r="B313" s="40" t="s">
        <v>354</v>
      </c>
      <c r="C313" s="40" t="s">
        <v>356</v>
      </c>
      <c r="D313" s="40">
        <v>17</v>
      </c>
      <c r="E313" s="41">
        <f>VLOOKUP(C313,'All players'!$A$2:$G$800,7,FALSE)</f>
        <v>4</v>
      </c>
    </row>
    <row r="314" spans="2:5" x14ac:dyDescent="0.2">
      <c r="B314" s="40" t="s">
        <v>354</v>
      </c>
      <c r="C314" s="40" t="s">
        <v>357</v>
      </c>
      <c r="D314" s="40">
        <v>16</v>
      </c>
      <c r="E314" s="41">
        <f>VLOOKUP(C314,'All players'!$A$2:$G$800,7,FALSE)</f>
        <v>17</v>
      </c>
    </row>
    <row r="315" spans="2:5" x14ac:dyDescent="0.2">
      <c r="B315" s="40" t="s">
        <v>354</v>
      </c>
      <c r="C315" s="40" t="s">
        <v>358</v>
      </c>
      <c r="D315" s="40">
        <v>16</v>
      </c>
      <c r="E315" s="41">
        <f>VLOOKUP(C315,'All players'!$A$2:$G$800,7,FALSE)</f>
        <v>73</v>
      </c>
    </row>
    <row r="316" spans="2:5" x14ac:dyDescent="0.2">
      <c r="B316" s="40" t="s">
        <v>354</v>
      </c>
      <c r="C316" s="40" t="s">
        <v>359</v>
      </c>
      <c r="D316" s="40">
        <v>15</v>
      </c>
      <c r="E316" s="41">
        <f>VLOOKUP(C316,'All players'!$A$2:$G$800,7,FALSE)</f>
        <v>1</v>
      </c>
    </row>
    <row r="317" spans="2:5" x14ac:dyDescent="0.2">
      <c r="B317" s="40" t="s">
        <v>354</v>
      </c>
      <c r="C317" s="40" t="s">
        <v>360</v>
      </c>
      <c r="D317" s="40">
        <v>15</v>
      </c>
      <c r="E317" s="41">
        <f>VLOOKUP(C317,'All players'!$A$2:$G$800,7,FALSE)</f>
        <v>11</v>
      </c>
    </row>
    <row r="318" spans="2:5" x14ac:dyDescent="0.2">
      <c r="B318" s="40" t="s">
        <v>354</v>
      </c>
      <c r="C318" s="40" t="s">
        <v>361</v>
      </c>
      <c r="D318" s="40">
        <v>13</v>
      </c>
      <c r="E318" s="41">
        <f>VLOOKUP(C318,'All players'!$A$2:$G$800,7,FALSE)</f>
        <v>33</v>
      </c>
    </row>
    <row r="319" spans="2:5" x14ac:dyDescent="0.2">
      <c r="B319" s="40" t="s">
        <v>354</v>
      </c>
      <c r="C319" s="40" t="s">
        <v>362</v>
      </c>
      <c r="D319" s="40">
        <v>13</v>
      </c>
      <c r="E319" s="41">
        <f>VLOOKUP(C319,'All players'!$A$2:$G$800,7,FALSE)</f>
        <v>94</v>
      </c>
    </row>
    <row r="320" spans="2:5" x14ac:dyDescent="0.2">
      <c r="B320" s="40" t="s">
        <v>354</v>
      </c>
      <c r="C320" s="40" t="s">
        <v>363</v>
      </c>
      <c r="D320" s="40">
        <v>12</v>
      </c>
      <c r="E320" s="41">
        <f>VLOOKUP(C320,'All players'!$A$2:$G$800,7,FALSE)</f>
        <v>12</v>
      </c>
    </row>
    <row r="321" spans="2:5" x14ac:dyDescent="0.2">
      <c r="B321" s="40" t="s">
        <v>354</v>
      </c>
      <c r="C321" s="40" t="s">
        <v>364</v>
      </c>
      <c r="D321" s="40">
        <v>11</v>
      </c>
      <c r="E321" s="41">
        <f>VLOOKUP(C321,'All players'!$A$2:$G$800,7,FALSE)</f>
        <v>23</v>
      </c>
    </row>
    <row r="322" spans="2:5" x14ac:dyDescent="0.2">
      <c r="B322" s="40" t="s">
        <v>354</v>
      </c>
      <c r="C322" s="40" t="s">
        <v>365</v>
      </c>
      <c r="D322" s="40">
        <v>11</v>
      </c>
      <c r="E322" s="41">
        <f>VLOOKUP(C322,'All players'!$A$2:$G$800,7,FALSE)</f>
        <v>81</v>
      </c>
    </row>
    <row r="323" spans="2:5" x14ac:dyDescent="0.2">
      <c r="B323" s="40" t="s">
        <v>354</v>
      </c>
      <c r="C323" s="40" t="s">
        <v>366</v>
      </c>
      <c r="D323" s="40">
        <v>10</v>
      </c>
      <c r="E323" s="41">
        <f>VLOOKUP(C323,'All players'!$A$2:$G$800,7,FALSE)</f>
        <v>22</v>
      </c>
    </row>
    <row r="324" spans="2:5" x14ac:dyDescent="0.2">
      <c r="B324" s="40" t="s">
        <v>354</v>
      </c>
      <c r="C324" s="40" t="s">
        <v>367</v>
      </c>
      <c r="D324" s="40">
        <v>10</v>
      </c>
      <c r="E324" s="41">
        <f>VLOOKUP(C324,'All players'!$A$2:$G$800,7,FALSE)</f>
        <v>6</v>
      </c>
    </row>
    <row r="325" spans="2:5" x14ac:dyDescent="0.2">
      <c r="B325" s="40" t="s">
        <v>354</v>
      </c>
      <c r="C325" s="40" t="s">
        <v>368</v>
      </c>
      <c r="D325" s="40">
        <v>10</v>
      </c>
      <c r="E325" s="41">
        <f>VLOOKUP(C325,'All players'!$A$2:$G$800,7,FALSE)</f>
        <v>19</v>
      </c>
    </row>
    <row r="326" spans="2:5" x14ac:dyDescent="0.2">
      <c r="B326" s="40" t="s">
        <v>354</v>
      </c>
      <c r="C326" s="40" t="s">
        <v>369</v>
      </c>
      <c r="D326" s="40">
        <v>6</v>
      </c>
      <c r="E326" s="41">
        <f>VLOOKUP(C326,'All players'!$A$2:$G$800,7,FALSE)</f>
        <v>29</v>
      </c>
    </row>
    <row r="327" spans="2:5" x14ac:dyDescent="0.2">
      <c r="B327" s="40" t="s">
        <v>354</v>
      </c>
      <c r="C327" s="40" t="s">
        <v>370</v>
      </c>
      <c r="D327" s="40">
        <v>5</v>
      </c>
      <c r="E327" s="41">
        <f>VLOOKUP(C327,'All players'!$A$2:$G$800,7,FALSE)</f>
        <v>13</v>
      </c>
    </row>
    <row r="328" spans="2:5" x14ac:dyDescent="0.2">
      <c r="B328" s="40" t="s">
        <v>354</v>
      </c>
      <c r="C328" s="40" t="s">
        <v>371</v>
      </c>
      <c r="D328" s="40">
        <v>5</v>
      </c>
      <c r="E328" s="41">
        <f>VLOOKUP(C328,'All players'!$A$2:$G$800,7,FALSE)</f>
        <v>21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6:C194"/>
  <sheetViews>
    <sheetView workbookViewId="0"/>
  </sheetViews>
  <sheetFormatPr defaultColWidth="14.42578125" defaultRowHeight="15.75" customHeight="1" x14ac:dyDescent="0.2"/>
  <sheetData>
    <row r="6" spans="1:3" x14ac:dyDescent="0.2">
      <c r="A6" s="40" t="s">
        <v>177</v>
      </c>
      <c r="B6" s="40" t="s">
        <v>178</v>
      </c>
      <c r="C6" s="40">
        <v>23</v>
      </c>
    </row>
    <row r="7" spans="1:3" x14ac:dyDescent="0.2">
      <c r="A7" s="40" t="s">
        <v>177</v>
      </c>
      <c r="B7" s="40" t="s">
        <v>179</v>
      </c>
      <c r="C7" s="40">
        <v>22</v>
      </c>
    </row>
    <row r="8" spans="1:3" x14ac:dyDescent="0.2">
      <c r="A8" s="40" t="s">
        <v>177</v>
      </c>
      <c r="B8" s="40" t="s">
        <v>180</v>
      </c>
      <c r="C8" s="40">
        <v>20</v>
      </c>
    </row>
    <row r="9" spans="1:3" x14ac:dyDescent="0.2">
      <c r="A9" s="40" t="s">
        <v>177</v>
      </c>
      <c r="B9" s="40" t="s">
        <v>181</v>
      </c>
      <c r="C9" s="40">
        <v>20</v>
      </c>
    </row>
    <row r="10" spans="1:3" x14ac:dyDescent="0.2">
      <c r="A10" s="40" t="s">
        <v>177</v>
      </c>
      <c r="B10" s="40" t="s">
        <v>182</v>
      </c>
      <c r="C10" s="40">
        <v>20</v>
      </c>
    </row>
    <row r="11" spans="1:3" x14ac:dyDescent="0.2">
      <c r="A11" s="40" t="s">
        <v>177</v>
      </c>
      <c r="B11" s="40" t="s">
        <v>183</v>
      </c>
      <c r="C11" s="40">
        <v>20</v>
      </c>
    </row>
    <row r="12" spans="1:3" x14ac:dyDescent="0.2">
      <c r="A12" s="40" t="s">
        <v>177</v>
      </c>
      <c r="B12" s="40" t="s">
        <v>184</v>
      </c>
      <c r="C12" s="40">
        <v>19</v>
      </c>
    </row>
    <row r="13" spans="1:3" x14ac:dyDescent="0.2">
      <c r="A13" s="40" t="s">
        <v>177</v>
      </c>
      <c r="B13" s="40" t="s">
        <v>185</v>
      </c>
      <c r="C13" s="40">
        <v>16</v>
      </c>
    </row>
    <row r="14" spans="1:3" x14ac:dyDescent="0.2">
      <c r="A14" s="40" t="s">
        <v>177</v>
      </c>
      <c r="B14" s="40" t="s">
        <v>186</v>
      </c>
      <c r="C14" s="40">
        <v>16</v>
      </c>
    </row>
    <row r="15" spans="1:3" x14ac:dyDescent="0.2">
      <c r="A15" s="40" t="s">
        <v>177</v>
      </c>
      <c r="B15" s="40" t="s">
        <v>187</v>
      </c>
      <c r="C15" s="40">
        <v>14</v>
      </c>
    </row>
    <row r="16" spans="1:3" x14ac:dyDescent="0.2">
      <c r="A16" s="40" t="s">
        <v>177</v>
      </c>
      <c r="B16" s="40" t="s">
        <v>188</v>
      </c>
      <c r="C16" s="40">
        <v>14</v>
      </c>
    </row>
    <row r="17" spans="1:3" x14ac:dyDescent="0.2">
      <c r="A17" s="40" t="s">
        <v>177</v>
      </c>
      <c r="B17" s="40" t="s">
        <v>189</v>
      </c>
      <c r="C17" s="40">
        <v>14</v>
      </c>
    </row>
    <row r="18" spans="1:3" x14ac:dyDescent="0.2">
      <c r="A18" s="40" t="s">
        <v>177</v>
      </c>
      <c r="B18" s="40" t="s">
        <v>190</v>
      </c>
      <c r="C18" s="40">
        <v>13</v>
      </c>
    </row>
    <row r="19" spans="1:3" x14ac:dyDescent="0.2">
      <c r="A19" s="40" t="s">
        <v>177</v>
      </c>
      <c r="B19" s="40" t="s">
        <v>191</v>
      </c>
      <c r="C19" s="40">
        <v>12</v>
      </c>
    </row>
    <row r="20" spans="1:3" x14ac:dyDescent="0.2">
      <c r="A20" s="40" t="s">
        <v>177</v>
      </c>
      <c r="B20" s="40" t="s">
        <v>192</v>
      </c>
      <c r="C20" s="40">
        <v>11</v>
      </c>
    </row>
    <row r="21" spans="1:3" x14ac:dyDescent="0.2">
      <c r="A21" s="40" t="s">
        <v>177</v>
      </c>
      <c r="B21" s="40" t="s">
        <v>193</v>
      </c>
      <c r="C21" s="40">
        <v>11</v>
      </c>
    </row>
    <row r="22" spans="1:3" x14ac:dyDescent="0.2">
      <c r="A22" s="40" t="s">
        <v>177</v>
      </c>
      <c r="B22" s="40" t="s">
        <v>194</v>
      </c>
      <c r="C22" s="40">
        <v>9</v>
      </c>
    </row>
    <row r="23" spans="1:3" x14ac:dyDescent="0.2">
      <c r="A23" s="40" t="s">
        <v>177</v>
      </c>
      <c r="B23" s="40" t="s">
        <v>195</v>
      </c>
      <c r="C23" s="40">
        <v>8</v>
      </c>
    </row>
    <row r="24" spans="1:3" x14ac:dyDescent="0.2">
      <c r="A24" s="40" t="s">
        <v>177</v>
      </c>
      <c r="B24" s="40" t="s">
        <v>196</v>
      </c>
      <c r="C24" s="40">
        <v>7</v>
      </c>
    </row>
    <row r="25" spans="1:3" x14ac:dyDescent="0.2">
      <c r="A25" s="40" t="s">
        <v>197</v>
      </c>
      <c r="B25" s="40" t="s">
        <v>198</v>
      </c>
      <c r="C25" s="40">
        <v>19</v>
      </c>
    </row>
    <row r="26" spans="1:3" x14ac:dyDescent="0.2">
      <c r="A26" s="40" t="s">
        <v>197</v>
      </c>
      <c r="B26" s="40" t="s">
        <v>199</v>
      </c>
      <c r="C26" s="40">
        <v>18</v>
      </c>
    </row>
    <row r="27" spans="1:3" x14ac:dyDescent="0.2">
      <c r="A27" s="40" t="s">
        <v>197</v>
      </c>
      <c r="B27" s="40" t="s">
        <v>200</v>
      </c>
      <c r="C27" s="40">
        <v>18</v>
      </c>
    </row>
    <row r="28" spans="1:3" x14ac:dyDescent="0.2">
      <c r="A28" s="40" t="s">
        <v>197</v>
      </c>
      <c r="B28" s="40" t="s">
        <v>201</v>
      </c>
      <c r="C28" s="40">
        <v>17</v>
      </c>
    </row>
    <row r="29" spans="1:3" x14ac:dyDescent="0.2">
      <c r="A29" s="40" t="s">
        <v>197</v>
      </c>
      <c r="B29" s="40" t="s">
        <v>202</v>
      </c>
      <c r="C29" s="40">
        <v>17</v>
      </c>
    </row>
    <row r="30" spans="1:3" x14ac:dyDescent="0.2">
      <c r="A30" s="40" t="s">
        <v>197</v>
      </c>
      <c r="B30" s="40" t="s">
        <v>203</v>
      </c>
      <c r="C30" s="40">
        <v>16</v>
      </c>
    </row>
    <row r="31" spans="1:3" x14ac:dyDescent="0.2">
      <c r="A31" s="40" t="s">
        <v>197</v>
      </c>
      <c r="B31" s="40" t="s">
        <v>204</v>
      </c>
      <c r="C31" s="40">
        <v>15</v>
      </c>
    </row>
    <row r="32" spans="1:3" x14ac:dyDescent="0.2">
      <c r="A32" s="40" t="s">
        <v>197</v>
      </c>
      <c r="B32" s="40" t="s">
        <v>205</v>
      </c>
      <c r="C32" s="40">
        <v>15</v>
      </c>
    </row>
    <row r="33" spans="1:3" x14ac:dyDescent="0.2">
      <c r="A33" s="40" t="s">
        <v>197</v>
      </c>
      <c r="B33" s="40" t="s">
        <v>206</v>
      </c>
      <c r="C33" s="40">
        <v>15</v>
      </c>
    </row>
    <row r="34" spans="1:3" x14ac:dyDescent="0.2">
      <c r="A34" s="40" t="s">
        <v>197</v>
      </c>
      <c r="B34" s="40" t="s">
        <v>207</v>
      </c>
      <c r="C34" s="40">
        <v>13</v>
      </c>
    </row>
    <row r="35" spans="1:3" x14ac:dyDescent="0.2">
      <c r="A35" s="40" t="s">
        <v>197</v>
      </c>
      <c r="B35" s="40" t="s">
        <v>208</v>
      </c>
      <c r="C35" s="40">
        <v>12</v>
      </c>
    </row>
    <row r="36" spans="1:3" x14ac:dyDescent="0.2">
      <c r="A36" s="40" t="s">
        <v>197</v>
      </c>
      <c r="B36" s="40" t="s">
        <v>209</v>
      </c>
      <c r="C36" s="40">
        <v>11</v>
      </c>
    </row>
    <row r="37" spans="1:3" x14ac:dyDescent="0.2">
      <c r="A37" s="40" t="s">
        <v>197</v>
      </c>
      <c r="B37" s="40" t="s">
        <v>210</v>
      </c>
      <c r="C37" s="40">
        <v>11</v>
      </c>
    </row>
    <row r="38" spans="1:3" x14ac:dyDescent="0.2">
      <c r="A38" s="40" t="s">
        <v>197</v>
      </c>
      <c r="B38" s="40" t="s">
        <v>211</v>
      </c>
      <c r="C38" s="40">
        <v>11</v>
      </c>
    </row>
    <row r="39" spans="1:3" x14ac:dyDescent="0.2">
      <c r="A39" s="40" t="s">
        <v>197</v>
      </c>
      <c r="B39" s="40" t="s">
        <v>212</v>
      </c>
      <c r="C39" s="40">
        <v>10</v>
      </c>
    </row>
    <row r="40" spans="1:3" x14ac:dyDescent="0.2">
      <c r="A40" s="40" t="s">
        <v>197</v>
      </c>
      <c r="B40" s="40" t="s">
        <v>213</v>
      </c>
      <c r="C40" s="40">
        <v>10</v>
      </c>
    </row>
    <row r="41" spans="1:3" x14ac:dyDescent="0.2">
      <c r="A41" s="40" t="s">
        <v>197</v>
      </c>
      <c r="B41" s="40" t="s">
        <v>214</v>
      </c>
      <c r="C41" s="40">
        <v>10</v>
      </c>
    </row>
    <row r="42" spans="1:3" x14ac:dyDescent="0.2">
      <c r="A42" s="40" t="s">
        <v>197</v>
      </c>
      <c r="B42" s="40" t="s">
        <v>215</v>
      </c>
      <c r="C42" s="40">
        <v>10</v>
      </c>
    </row>
    <row r="43" spans="1:3" x14ac:dyDescent="0.2">
      <c r="A43" s="40" t="s">
        <v>197</v>
      </c>
      <c r="B43" s="40" t="s">
        <v>216</v>
      </c>
      <c r="C43" s="40">
        <v>7</v>
      </c>
    </row>
    <row r="44" spans="1:3" x14ac:dyDescent="0.2">
      <c r="A44" s="40" t="s">
        <v>197</v>
      </c>
      <c r="B44" s="40" t="s">
        <v>217</v>
      </c>
      <c r="C44" s="40">
        <v>6</v>
      </c>
    </row>
    <row r="45" spans="1:3" x14ac:dyDescent="0.2">
      <c r="A45" s="40" t="s">
        <v>197</v>
      </c>
      <c r="B45" s="40" t="s">
        <v>218</v>
      </c>
      <c r="C45" s="40">
        <v>5</v>
      </c>
    </row>
    <row r="46" spans="1:3" x14ac:dyDescent="0.2">
      <c r="A46" s="40" t="s">
        <v>197</v>
      </c>
      <c r="B46" s="40" t="s">
        <v>219</v>
      </c>
      <c r="C46" s="40">
        <v>4</v>
      </c>
    </row>
    <row r="47" spans="1:3" x14ac:dyDescent="0.2">
      <c r="A47" s="40" t="s">
        <v>220</v>
      </c>
      <c r="B47" s="40" t="s">
        <v>221</v>
      </c>
      <c r="C47" s="40">
        <v>26</v>
      </c>
    </row>
    <row r="48" spans="1:3" x14ac:dyDescent="0.2">
      <c r="A48" s="40" t="s">
        <v>220</v>
      </c>
      <c r="B48" s="40" t="s">
        <v>222</v>
      </c>
      <c r="C48" s="40">
        <v>23</v>
      </c>
    </row>
    <row r="49" spans="1:3" x14ac:dyDescent="0.2">
      <c r="A49" s="40" t="s">
        <v>220</v>
      </c>
      <c r="B49" s="40" t="s">
        <v>223</v>
      </c>
      <c r="C49" s="40">
        <v>23</v>
      </c>
    </row>
    <row r="50" spans="1:3" x14ac:dyDescent="0.2">
      <c r="A50" s="40" t="s">
        <v>220</v>
      </c>
      <c r="B50" s="40" t="s">
        <v>224</v>
      </c>
      <c r="C50" s="40">
        <v>20</v>
      </c>
    </row>
    <row r="51" spans="1:3" x14ac:dyDescent="0.2">
      <c r="A51" s="40" t="s">
        <v>220</v>
      </c>
      <c r="B51" s="40" t="s">
        <v>225</v>
      </c>
      <c r="C51" s="40">
        <v>19</v>
      </c>
    </row>
    <row r="52" spans="1:3" x14ac:dyDescent="0.2">
      <c r="A52" s="40" t="s">
        <v>220</v>
      </c>
      <c r="B52" s="40" t="s">
        <v>226</v>
      </c>
      <c r="C52" s="40">
        <v>18</v>
      </c>
    </row>
    <row r="53" spans="1:3" x14ac:dyDescent="0.2">
      <c r="A53" s="40" t="s">
        <v>220</v>
      </c>
      <c r="B53" s="40" t="s">
        <v>227</v>
      </c>
      <c r="C53" s="40">
        <v>15</v>
      </c>
    </row>
    <row r="54" spans="1:3" x14ac:dyDescent="0.2">
      <c r="A54" s="40" t="s">
        <v>220</v>
      </c>
      <c r="B54" s="40" t="s">
        <v>228</v>
      </c>
      <c r="C54" s="40">
        <v>15</v>
      </c>
    </row>
    <row r="55" spans="1:3" x14ac:dyDescent="0.2">
      <c r="A55" s="40" t="s">
        <v>220</v>
      </c>
      <c r="B55" s="40" t="s">
        <v>229</v>
      </c>
      <c r="C55" s="40">
        <v>11</v>
      </c>
    </row>
    <row r="56" spans="1:3" x14ac:dyDescent="0.2">
      <c r="A56" s="40" t="s">
        <v>220</v>
      </c>
      <c r="B56" s="40" t="s">
        <v>230</v>
      </c>
      <c r="C56" s="40">
        <v>11</v>
      </c>
    </row>
    <row r="57" spans="1:3" x14ac:dyDescent="0.2">
      <c r="A57" s="40" t="s">
        <v>220</v>
      </c>
      <c r="B57" s="40" t="s">
        <v>231</v>
      </c>
      <c r="C57" s="40">
        <v>11</v>
      </c>
    </row>
    <row r="58" spans="1:3" x14ac:dyDescent="0.2">
      <c r="A58" s="40" t="s">
        <v>220</v>
      </c>
      <c r="B58" s="40" t="s">
        <v>232</v>
      </c>
      <c r="C58" s="40">
        <v>11</v>
      </c>
    </row>
    <row r="59" spans="1:3" x14ac:dyDescent="0.2">
      <c r="A59" s="40" t="s">
        <v>220</v>
      </c>
      <c r="B59" s="40" t="s">
        <v>233</v>
      </c>
      <c r="C59" s="40">
        <v>10</v>
      </c>
    </row>
    <row r="60" spans="1:3" x14ac:dyDescent="0.2">
      <c r="A60" s="40" t="s">
        <v>220</v>
      </c>
      <c r="B60" s="40" t="s">
        <v>234</v>
      </c>
      <c r="C60" s="40">
        <v>9</v>
      </c>
    </row>
    <row r="61" spans="1:3" x14ac:dyDescent="0.2">
      <c r="A61" s="40" t="s">
        <v>220</v>
      </c>
      <c r="B61" s="40" t="s">
        <v>235</v>
      </c>
      <c r="C61" s="40">
        <v>6</v>
      </c>
    </row>
    <row r="62" spans="1:3" x14ac:dyDescent="0.2">
      <c r="A62" s="40" t="s">
        <v>220</v>
      </c>
      <c r="B62" s="40" t="s">
        <v>236</v>
      </c>
      <c r="C62" s="40">
        <v>4</v>
      </c>
    </row>
    <row r="63" spans="1:3" x14ac:dyDescent="0.2">
      <c r="A63" s="40" t="s">
        <v>237</v>
      </c>
      <c r="B63" s="40" t="s">
        <v>238</v>
      </c>
      <c r="C63" s="40">
        <v>24</v>
      </c>
    </row>
    <row r="64" spans="1:3" x14ac:dyDescent="0.2">
      <c r="A64" s="40" t="s">
        <v>237</v>
      </c>
      <c r="B64" s="40" t="s">
        <v>239</v>
      </c>
      <c r="C64" s="40">
        <v>23</v>
      </c>
    </row>
    <row r="65" spans="1:3" x14ac:dyDescent="0.2">
      <c r="A65" s="40" t="s">
        <v>237</v>
      </c>
      <c r="B65" s="40" t="s">
        <v>240</v>
      </c>
      <c r="C65" s="40">
        <v>22</v>
      </c>
    </row>
    <row r="66" spans="1:3" x14ac:dyDescent="0.2">
      <c r="A66" s="40" t="s">
        <v>237</v>
      </c>
      <c r="B66" s="40" t="s">
        <v>241</v>
      </c>
      <c r="C66" s="40">
        <v>20</v>
      </c>
    </row>
    <row r="67" spans="1:3" x14ac:dyDescent="0.2">
      <c r="A67" s="40" t="s">
        <v>237</v>
      </c>
      <c r="B67" s="40" t="s">
        <v>242</v>
      </c>
      <c r="C67" s="40">
        <v>19</v>
      </c>
    </row>
    <row r="68" spans="1:3" x14ac:dyDescent="0.2">
      <c r="A68" s="40" t="s">
        <v>237</v>
      </c>
      <c r="B68" s="40" t="s">
        <v>243</v>
      </c>
      <c r="C68" s="40">
        <v>17</v>
      </c>
    </row>
    <row r="69" spans="1:3" x14ac:dyDescent="0.2">
      <c r="A69" s="40" t="s">
        <v>237</v>
      </c>
      <c r="B69" s="40" t="s">
        <v>244</v>
      </c>
      <c r="C69" s="40">
        <v>15</v>
      </c>
    </row>
    <row r="70" spans="1:3" x14ac:dyDescent="0.2">
      <c r="A70" s="40" t="s">
        <v>237</v>
      </c>
      <c r="B70" s="40" t="s">
        <v>245</v>
      </c>
      <c r="C70" s="40">
        <v>15</v>
      </c>
    </row>
    <row r="71" spans="1:3" x14ac:dyDescent="0.2">
      <c r="A71" s="40" t="s">
        <v>237</v>
      </c>
      <c r="B71" s="40" t="s">
        <v>246</v>
      </c>
      <c r="C71" s="40">
        <v>14</v>
      </c>
    </row>
    <row r="72" spans="1:3" x14ac:dyDescent="0.2">
      <c r="A72" s="40" t="s">
        <v>237</v>
      </c>
      <c r="B72" s="40" t="s">
        <v>247</v>
      </c>
      <c r="C72" s="40">
        <v>12</v>
      </c>
    </row>
    <row r="73" spans="1:3" x14ac:dyDescent="0.2">
      <c r="A73" s="40" t="s">
        <v>237</v>
      </c>
      <c r="B73" s="40" t="s">
        <v>248</v>
      </c>
      <c r="C73" s="40">
        <v>11</v>
      </c>
    </row>
    <row r="74" spans="1:3" x14ac:dyDescent="0.2">
      <c r="A74" s="40" t="s">
        <v>237</v>
      </c>
      <c r="B74" s="40" t="s">
        <v>249</v>
      </c>
      <c r="C74" s="40">
        <v>9</v>
      </c>
    </row>
    <row r="75" spans="1:3" x14ac:dyDescent="0.2">
      <c r="A75" s="40" t="s">
        <v>237</v>
      </c>
      <c r="B75" s="40" t="s">
        <v>250</v>
      </c>
      <c r="C75" s="40">
        <v>8</v>
      </c>
    </row>
    <row r="76" spans="1:3" x14ac:dyDescent="0.2">
      <c r="A76" s="40" t="s">
        <v>237</v>
      </c>
      <c r="B76" s="40" t="s">
        <v>251</v>
      </c>
      <c r="C76" s="40">
        <v>7</v>
      </c>
    </row>
    <row r="77" spans="1:3" x14ac:dyDescent="0.2">
      <c r="A77" s="40" t="s">
        <v>237</v>
      </c>
      <c r="B77" s="40" t="s">
        <v>252</v>
      </c>
      <c r="C77" s="40">
        <v>6</v>
      </c>
    </row>
    <row r="78" spans="1:3" x14ac:dyDescent="0.2">
      <c r="A78" s="40" t="s">
        <v>237</v>
      </c>
      <c r="B78" s="40" t="s">
        <v>253</v>
      </c>
      <c r="C78" s="40">
        <v>5</v>
      </c>
    </row>
    <row r="79" spans="1:3" x14ac:dyDescent="0.2">
      <c r="A79" s="40" t="s">
        <v>237</v>
      </c>
      <c r="B79" s="40" t="s">
        <v>254</v>
      </c>
      <c r="C79" s="40">
        <v>5</v>
      </c>
    </row>
    <row r="80" spans="1:3" x14ac:dyDescent="0.2">
      <c r="A80" s="40" t="s">
        <v>237</v>
      </c>
      <c r="B80" s="40" t="s">
        <v>255</v>
      </c>
      <c r="C80" s="40">
        <v>4</v>
      </c>
    </row>
    <row r="81" spans="1:3" x14ac:dyDescent="0.2">
      <c r="A81" s="40" t="s">
        <v>237</v>
      </c>
      <c r="B81" s="40" t="s">
        <v>256</v>
      </c>
      <c r="C81" s="40">
        <v>4</v>
      </c>
    </row>
    <row r="82" spans="1:3" x14ac:dyDescent="0.2">
      <c r="A82" s="40" t="s">
        <v>257</v>
      </c>
      <c r="B82" s="40" t="s">
        <v>258</v>
      </c>
      <c r="C82" s="40">
        <v>20</v>
      </c>
    </row>
    <row r="83" spans="1:3" x14ac:dyDescent="0.2">
      <c r="A83" s="40" t="s">
        <v>257</v>
      </c>
      <c r="B83" s="40" t="s">
        <v>259</v>
      </c>
      <c r="C83" s="40">
        <v>18</v>
      </c>
    </row>
    <row r="84" spans="1:3" x14ac:dyDescent="0.2">
      <c r="A84" s="40" t="s">
        <v>257</v>
      </c>
      <c r="B84" s="40" t="s">
        <v>260</v>
      </c>
      <c r="C84" s="40">
        <v>18</v>
      </c>
    </row>
    <row r="85" spans="1:3" x14ac:dyDescent="0.2">
      <c r="A85" s="40" t="s">
        <v>257</v>
      </c>
      <c r="B85" s="40" t="s">
        <v>261</v>
      </c>
      <c r="C85" s="40">
        <v>16</v>
      </c>
    </row>
    <row r="86" spans="1:3" x14ac:dyDescent="0.2">
      <c r="A86" s="40" t="s">
        <v>257</v>
      </c>
      <c r="B86" s="40" t="s">
        <v>262</v>
      </c>
      <c r="C86" s="40">
        <v>16</v>
      </c>
    </row>
    <row r="87" spans="1:3" x14ac:dyDescent="0.2">
      <c r="A87" s="40" t="s">
        <v>257</v>
      </c>
      <c r="B87" s="40" t="s">
        <v>263</v>
      </c>
      <c r="C87" s="40">
        <v>15</v>
      </c>
    </row>
    <row r="88" spans="1:3" x14ac:dyDescent="0.2">
      <c r="A88" s="40" t="s">
        <v>257</v>
      </c>
      <c r="B88" s="40" t="s">
        <v>264</v>
      </c>
      <c r="C88" s="40">
        <v>15</v>
      </c>
    </row>
    <row r="89" spans="1:3" x14ac:dyDescent="0.2">
      <c r="A89" s="40" t="s">
        <v>257</v>
      </c>
      <c r="B89" s="40" t="s">
        <v>265</v>
      </c>
      <c r="C89" s="40">
        <v>14</v>
      </c>
    </row>
    <row r="90" spans="1:3" x14ac:dyDescent="0.2">
      <c r="A90" s="40" t="s">
        <v>257</v>
      </c>
      <c r="B90" s="40" t="s">
        <v>266</v>
      </c>
      <c r="C90" s="40">
        <v>13</v>
      </c>
    </row>
    <row r="91" spans="1:3" x14ac:dyDescent="0.2">
      <c r="A91" s="40" t="s">
        <v>257</v>
      </c>
      <c r="B91" s="40" t="s">
        <v>267</v>
      </c>
      <c r="C91" s="40">
        <v>13</v>
      </c>
    </row>
    <row r="92" spans="1:3" x14ac:dyDescent="0.2">
      <c r="A92" s="40" t="s">
        <v>257</v>
      </c>
      <c r="B92" s="40" t="s">
        <v>268</v>
      </c>
      <c r="C92" s="40">
        <v>12</v>
      </c>
    </row>
    <row r="93" spans="1:3" x14ac:dyDescent="0.2">
      <c r="A93" s="40" t="s">
        <v>257</v>
      </c>
      <c r="B93" s="40" t="s">
        <v>269</v>
      </c>
      <c r="C93" s="40">
        <v>12</v>
      </c>
    </row>
    <row r="94" spans="1:3" x14ac:dyDescent="0.2">
      <c r="A94" s="40" t="s">
        <v>257</v>
      </c>
      <c r="B94" s="40" t="s">
        <v>270</v>
      </c>
      <c r="C94" s="40">
        <v>12</v>
      </c>
    </row>
    <row r="95" spans="1:3" x14ac:dyDescent="0.2">
      <c r="A95" s="40" t="s">
        <v>257</v>
      </c>
      <c r="B95" s="40" t="s">
        <v>271</v>
      </c>
      <c r="C95" s="40">
        <v>11</v>
      </c>
    </row>
    <row r="96" spans="1:3" x14ac:dyDescent="0.2">
      <c r="A96" s="40" t="s">
        <v>257</v>
      </c>
      <c r="B96" s="40" t="s">
        <v>272</v>
      </c>
      <c r="C96" s="40">
        <v>10</v>
      </c>
    </row>
    <row r="97" spans="1:3" x14ac:dyDescent="0.2">
      <c r="A97" s="40" t="s">
        <v>257</v>
      </c>
      <c r="B97" s="40" t="s">
        <v>273</v>
      </c>
      <c r="C97" s="40">
        <v>10</v>
      </c>
    </row>
    <row r="98" spans="1:3" x14ac:dyDescent="0.2">
      <c r="A98" s="40" t="s">
        <v>257</v>
      </c>
      <c r="B98" s="40" t="s">
        <v>274</v>
      </c>
      <c r="C98" s="40">
        <v>8</v>
      </c>
    </row>
    <row r="99" spans="1:3" x14ac:dyDescent="0.2">
      <c r="A99" s="40" t="s">
        <v>257</v>
      </c>
      <c r="B99" s="40" t="s">
        <v>275</v>
      </c>
      <c r="C99" s="40">
        <v>7</v>
      </c>
    </row>
    <row r="100" spans="1:3" x14ac:dyDescent="0.2">
      <c r="A100" s="40" t="s">
        <v>257</v>
      </c>
      <c r="B100" s="40" t="s">
        <v>276</v>
      </c>
      <c r="C100" s="40">
        <v>7</v>
      </c>
    </row>
    <row r="101" spans="1:3" x14ac:dyDescent="0.2">
      <c r="A101" s="40" t="s">
        <v>257</v>
      </c>
      <c r="B101" s="40" t="s">
        <v>277</v>
      </c>
      <c r="C101" s="40">
        <v>7</v>
      </c>
    </row>
    <row r="102" spans="1:3" x14ac:dyDescent="0.2">
      <c r="A102" s="40" t="s">
        <v>257</v>
      </c>
      <c r="B102" s="40" t="s">
        <v>278</v>
      </c>
      <c r="C102" s="40">
        <v>6</v>
      </c>
    </row>
    <row r="103" spans="1:3" x14ac:dyDescent="0.2">
      <c r="A103" s="40" t="s">
        <v>257</v>
      </c>
      <c r="B103" s="40" t="s">
        <v>279</v>
      </c>
      <c r="C103" s="40">
        <v>6</v>
      </c>
    </row>
    <row r="104" spans="1:3" x14ac:dyDescent="0.2">
      <c r="A104" s="40" t="s">
        <v>257</v>
      </c>
      <c r="B104" s="40" t="s">
        <v>280</v>
      </c>
      <c r="C104" s="40">
        <v>6</v>
      </c>
    </row>
    <row r="105" spans="1:3" x14ac:dyDescent="0.2">
      <c r="A105" s="40" t="s">
        <v>257</v>
      </c>
      <c r="B105" s="40" t="s">
        <v>281</v>
      </c>
      <c r="C105" s="40">
        <v>4</v>
      </c>
    </row>
    <row r="106" spans="1:3" x14ac:dyDescent="0.2">
      <c r="A106" s="40" t="s">
        <v>257</v>
      </c>
      <c r="B106" s="40" t="s">
        <v>282</v>
      </c>
      <c r="C106" s="40">
        <v>4</v>
      </c>
    </row>
    <row r="107" spans="1:3" x14ac:dyDescent="0.2">
      <c r="A107" s="40" t="s">
        <v>257</v>
      </c>
      <c r="B107" s="40" t="s">
        <v>283</v>
      </c>
      <c r="C107" s="40">
        <v>4</v>
      </c>
    </row>
    <row r="108" spans="1:3" x14ac:dyDescent="0.2">
      <c r="A108" s="40" t="s">
        <v>284</v>
      </c>
      <c r="B108" s="40" t="s">
        <v>285</v>
      </c>
      <c r="C108" s="40">
        <v>23</v>
      </c>
    </row>
    <row r="109" spans="1:3" x14ac:dyDescent="0.2">
      <c r="A109" s="40" t="s">
        <v>284</v>
      </c>
      <c r="B109" s="40" t="s">
        <v>286</v>
      </c>
      <c r="C109" s="40">
        <v>23</v>
      </c>
    </row>
    <row r="110" spans="1:3" x14ac:dyDescent="0.2">
      <c r="A110" s="40" t="s">
        <v>284</v>
      </c>
      <c r="B110" s="40" t="s">
        <v>287</v>
      </c>
      <c r="C110" s="40">
        <v>22</v>
      </c>
    </row>
    <row r="111" spans="1:3" x14ac:dyDescent="0.2">
      <c r="A111" s="40" t="s">
        <v>284</v>
      </c>
      <c r="B111" s="40" t="s">
        <v>288</v>
      </c>
      <c r="C111" s="40">
        <v>18</v>
      </c>
    </row>
    <row r="112" spans="1:3" x14ac:dyDescent="0.2">
      <c r="A112" s="40" t="s">
        <v>284</v>
      </c>
      <c r="B112" s="40" t="s">
        <v>289</v>
      </c>
      <c r="C112" s="40">
        <v>17</v>
      </c>
    </row>
    <row r="113" spans="1:3" x14ac:dyDescent="0.2">
      <c r="A113" s="40" t="s">
        <v>284</v>
      </c>
      <c r="B113" s="40" t="s">
        <v>290</v>
      </c>
      <c r="C113" s="40">
        <v>17</v>
      </c>
    </row>
    <row r="114" spans="1:3" x14ac:dyDescent="0.2">
      <c r="A114" s="40" t="s">
        <v>284</v>
      </c>
      <c r="B114" s="40" t="s">
        <v>291</v>
      </c>
      <c r="C114" s="40">
        <v>16</v>
      </c>
    </row>
    <row r="115" spans="1:3" x14ac:dyDescent="0.2">
      <c r="A115" s="40" t="s">
        <v>284</v>
      </c>
      <c r="B115" s="40" t="s">
        <v>292</v>
      </c>
      <c r="C115" s="40">
        <v>15</v>
      </c>
    </row>
    <row r="116" spans="1:3" x14ac:dyDescent="0.2">
      <c r="A116" s="40" t="s">
        <v>284</v>
      </c>
      <c r="B116" s="40" t="s">
        <v>293</v>
      </c>
      <c r="C116" s="40">
        <v>15</v>
      </c>
    </row>
    <row r="117" spans="1:3" x14ac:dyDescent="0.2">
      <c r="A117" s="40" t="s">
        <v>284</v>
      </c>
      <c r="B117" s="40" t="s">
        <v>294</v>
      </c>
      <c r="C117" s="40">
        <v>15</v>
      </c>
    </row>
    <row r="118" spans="1:3" x14ac:dyDescent="0.2">
      <c r="A118" s="40" t="s">
        <v>284</v>
      </c>
      <c r="B118" s="40" t="s">
        <v>295</v>
      </c>
      <c r="C118" s="40">
        <v>14</v>
      </c>
    </row>
    <row r="119" spans="1:3" x14ac:dyDescent="0.2">
      <c r="A119" s="40" t="s">
        <v>284</v>
      </c>
      <c r="B119" s="40" t="s">
        <v>296</v>
      </c>
      <c r="C119" s="40">
        <v>14</v>
      </c>
    </row>
    <row r="120" spans="1:3" x14ac:dyDescent="0.2">
      <c r="A120" s="40" t="s">
        <v>284</v>
      </c>
      <c r="B120" s="40" t="s">
        <v>297</v>
      </c>
      <c r="C120" s="40">
        <v>13</v>
      </c>
    </row>
    <row r="121" spans="1:3" x14ac:dyDescent="0.2">
      <c r="A121" s="40" t="s">
        <v>284</v>
      </c>
      <c r="B121" s="40" t="s">
        <v>298</v>
      </c>
      <c r="C121" s="40">
        <v>12</v>
      </c>
    </row>
    <row r="122" spans="1:3" x14ac:dyDescent="0.2">
      <c r="A122" s="40" t="s">
        <v>284</v>
      </c>
      <c r="B122" s="40" t="s">
        <v>299</v>
      </c>
      <c r="C122" s="40">
        <v>12</v>
      </c>
    </row>
    <row r="123" spans="1:3" x14ac:dyDescent="0.2">
      <c r="A123" s="40" t="s">
        <v>284</v>
      </c>
      <c r="B123" s="40" t="s">
        <v>300</v>
      </c>
      <c r="C123" s="40">
        <v>10</v>
      </c>
    </row>
    <row r="124" spans="1:3" x14ac:dyDescent="0.2">
      <c r="A124" s="40" t="s">
        <v>284</v>
      </c>
      <c r="B124" s="40" t="s">
        <v>301</v>
      </c>
      <c r="C124" s="40">
        <v>9</v>
      </c>
    </row>
    <row r="125" spans="1:3" x14ac:dyDescent="0.2">
      <c r="A125" s="40" t="s">
        <v>284</v>
      </c>
      <c r="B125" s="40" t="s">
        <v>302</v>
      </c>
      <c r="C125" s="40">
        <v>9</v>
      </c>
    </row>
    <row r="126" spans="1:3" x14ac:dyDescent="0.2">
      <c r="A126" s="40" t="s">
        <v>284</v>
      </c>
      <c r="B126" s="40" t="s">
        <v>303</v>
      </c>
      <c r="C126" s="40">
        <v>6</v>
      </c>
    </row>
    <row r="127" spans="1:3" x14ac:dyDescent="0.2">
      <c r="A127" s="40" t="s">
        <v>2</v>
      </c>
      <c r="B127" s="40" t="s">
        <v>304</v>
      </c>
      <c r="C127" s="40">
        <v>24</v>
      </c>
    </row>
    <row r="128" spans="1:3" x14ac:dyDescent="0.2">
      <c r="A128" s="40" t="s">
        <v>2</v>
      </c>
      <c r="B128" s="40" t="s">
        <v>305</v>
      </c>
      <c r="C128" s="40">
        <v>24</v>
      </c>
    </row>
    <row r="129" spans="1:3" x14ac:dyDescent="0.2">
      <c r="A129" s="40" t="s">
        <v>2</v>
      </c>
      <c r="B129" s="40" t="s">
        <v>306</v>
      </c>
      <c r="C129" s="40">
        <v>22</v>
      </c>
    </row>
    <row r="130" spans="1:3" x14ac:dyDescent="0.2">
      <c r="A130" s="40" t="s">
        <v>2</v>
      </c>
      <c r="B130" s="40" t="s">
        <v>307</v>
      </c>
      <c r="C130" s="40">
        <v>22</v>
      </c>
    </row>
    <row r="131" spans="1:3" x14ac:dyDescent="0.2">
      <c r="A131" s="40" t="s">
        <v>2</v>
      </c>
      <c r="B131" s="40" t="s">
        <v>308</v>
      </c>
      <c r="C131" s="40">
        <v>22</v>
      </c>
    </row>
    <row r="132" spans="1:3" x14ac:dyDescent="0.2">
      <c r="A132" s="40" t="s">
        <v>2</v>
      </c>
      <c r="B132" s="40" t="s">
        <v>309</v>
      </c>
      <c r="C132" s="40">
        <v>20</v>
      </c>
    </row>
    <row r="133" spans="1:3" x14ac:dyDescent="0.2">
      <c r="A133" s="40" t="s">
        <v>2</v>
      </c>
      <c r="B133" s="40" t="s">
        <v>310</v>
      </c>
      <c r="C133" s="40">
        <v>19</v>
      </c>
    </row>
    <row r="134" spans="1:3" x14ac:dyDescent="0.2">
      <c r="A134" s="40" t="s">
        <v>2</v>
      </c>
      <c r="B134" s="40" t="s">
        <v>311</v>
      </c>
      <c r="C134" s="40">
        <v>18</v>
      </c>
    </row>
    <row r="135" spans="1:3" x14ac:dyDescent="0.2">
      <c r="A135" s="40" t="s">
        <v>2</v>
      </c>
      <c r="B135" s="40" t="s">
        <v>312</v>
      </c>
      <c r="C135" s="40">
        <v>16</v>
      </c>
    </row>
    <row r="136" spans="1:3" x14ac:dyDescent="0.2">
      <c r="A136" s="40" t="s">
        <v>2</v>
      </c>
      <c r="B136" s="40" t="s">
        <v>313</v>
      </c>
      <c r="C136" s="40">
        <v>15</v>
      </c>
    </row>
    <row r="137" spans="1:3" x14ac:dyDescent="0.2">
      <c r="A137" s="40" t="s">
        <v>2</v>
      </c>
      <c r="B137" s="40" t="s">
        <v>314</v>
      </c>
      <c r="C137" s="40">
        <v>13</v>
      </c>
    </row>
    <row r="138" spans="1:3" x14ac:dyDescent="0.2">
      <c r="A138" s="40" t="s">
        <v>2</v>
      </c>
      <c r="B138" s="40" t="s">
        <v>315</v>
      </c>
      <c r="C138" s="40">
        <v>12</v>
      </c>
    </row>
    <row r="139" spans="1:3" x14ac:dyDescent="0.2">
      <c r="A139" s="40" t="s">
        <v>2</v>
      </c>
      <c r="B139" s="40" t="s">
        <v>316</v>
      </c>
      <c r="C139" s="40">
        <v>11</v>
      </c>
    </row>
    <row r="140" spans="1:3" x14ac:dyDescent="0.2">
      <c r="A140" s="40" t="s">
        <v>2</v>
      </c>
      <c r="B140" s="40" t="s">
        <v>317</v>
      </c>
      <c r="C140" s="40">
        <v>8</v>
      </c>
    </row>
    <row r="141" spans="1:3" x14ac:dyDescent="0.2">
      <c r="A141" s="40" t="s">
        <v>2</v>
      </c>
      <c r="B141" s="40" t="s">
        <v>318</v>
      </c>
      <c r="C141" s="40">
        <v>6</v>
      </c>
    </row>
    <row r="142" spans="1:3" x14ac:dyDescent="0.2">
      <c r="A142" s="40" t="s">
        <v>2</v>
      </c>
      <c r="B142" s="40" t="s">
        <v>319</v>
      </c>
      <c r="C142" s="40">
        <v>6</v>
      </c>
    </row>
    <row r="143" spans="1:3" x14ac:dyDescent="0.2">
      <c r="A143" s="40" t="s">
        <v>2</v>
      </c>
      <c r="B143" s="40" t="s">
        <v>320</v>
      </c>
      <c r="C143" s="40">
        <v>5</v>
      </c>
    </row>
    <row r="144" spans="1:3" x14ac:dyDescent="0.2">
      <c r="A144" s="40" t="s">
        <v>2</v>
      </c>
      <c r="B144" s="40" t="s">
        <v>321</v>
      </c>
      <c r="C144" s="40">
        <v>4</v>
      </c>
    </row>
    <row r="145" spans="1:3" x14ac:dyDescent="0.2">
      <c r="A145" s="40" t="s">
        <v>4</v>
      </c>
      <c r="B145" s="40" t="s">
        <v>322</v>
      </c>
      <c r="C145" s="40">
        <v>24</v>
      </c>
    </row>
    <row r="146" spans="1:3" x14ac:dyDescent="0.2">
      <c r="A146" s="40" t="s">
        <v>4</v>
      </c>
      <c r="B146" s="40" t="s">
        <v>323</v>
      </c>
      <c r="C146" s="40">
        <v>23</v>
      </c>
    </row>
    <row r="147" spans="1:3" x14ac:dyDescent="0.2">
      <c r="A147" s="40" t="s">
        <v>4</v>
      </c>
      <c r="B147" s="40" t="s">
        <v>324</v>
      </c>
      <c r="C147" s="40">
        <v>22</v>
      </c>
    </row>
    <row r="148" spans="1:3" x14ac:dyDescent="0.2">
      <c r="A148" s="40" t="s">
        <v>4</v>
      </c>
      <c r="B148" s="40" t="s">
        <v>325</v>
      </c>
      <c r="C148" s="40">
        <v>21</v>
      </c>
    </row>
    <row r="149" spans="1:3" x14ac:dyDescent="0.2">
      <c r="A149" s="40" t="s">
        <v>4</v>
      </c>
      <c r="B149" s="40" t="s">
        <v>326</v>
      </c>
      <c r="C149" s="40">
        <v>21</v>
      </c>
    </row>
    <row r="150" spans="1:3" x14ac:dyDescent="0.2">
      <c r="A150" s="40" t="s">
        <v>4</v>
      </c>
      <c r="B150" s="40" t="s">
        <v>327</v>
      </c>
      <c r="C150" s="40">
        <v>20</v>
      </c>
    </row>
    <row r="151" spans="1:3" x14ac:dyDescent="0.2">
      <c r="A151" s="40" t="s">
        <v>4</v>
      </c>
      <c r="B151" s="40" t="s">
        <v>328</v>
      </c>
      <c r="C151" s="40">
        <v>16</v>
      </c>
    </row>
    <row r="152" spans="1:3" x14ac:dyDescent="0.2">
      <c r="A152" s="40" t="s">
        <v>4</v>
      </c>
      <c r="B152" s="40" t="s">
        <v>329</v>
      </c>
      <c r="C152" s="40">
        <v>15</v>
      </c>
    </row>
    <row r="153" spans="1:3" x14ac:dyDescent="0.2">
      <c r="A153" s="40" t="s">
        <v>4</v>
      </c>
      <c r="B153" s="40" t="s">
        <v>330</v>
      </c>
      <c r="C153" s="40">
        <v>13</v>
      </c>
    </row>
    <row r="154" spans="1:3" x14ac:dyDescent="0.2">
      <c r="A154" s="40" t="s">
        <v>4</v>
      </c>
      <c r="B154" s="40" t="s">
        <v>331</v>
      </c>
      <c r="C154" s="40">
        <v>11</v>
      </c>
    </row>
    <row r="155" spans="1:3" x14ac:dyDescent="0.2">
      <c r="A155" s="40" t="s">
        <v>4</v>
      </c>
      <c r="B155" s="40" t="s">
        <v>332</v>
      </c>
      <c r="C155" s="40">
        <v>10</v>
      </c>
    </row>
    <row r="156" spans="1:3" x14ac:dyDescent="0.2">
      <c r="A156" s="40" t="s">
        <v>4</v>
      </c>
      <c r="B156" s="40" t="s">
        <v>333</v>
      </c>
      <c r="C156" s="40">
        <v>10</v>
      </c>
    </row>
    <row r="157" spans="1:3" x14ac:dyDescent="0.2">
      <c r="A157" s="40" t="s">
        <v>4</v>
      </c>
      <c r="B157" s="40" t="s">
        <v>334</v>
      </c>
      <c r="C157" s="40">
        <v>10</v>
      </c>
    </row>
    <row r="158" spans="1:3" x14ac:dyDescent="0.2">
      <c r="A158" s="40" t="s">
        <v>4</v>
      </c>
      <c r="B158" s="40" t="s">
        <v>335</v>
      </c>
      <c r="C158" s="40">
        <v>9</v>
      </c>
    </row>
    <row r="159" spans="1:3" x14ac:dyDescent="0.2">
      <c r="A159" s="40" t="s">
        <v>4</v>
      </c>
      <c r="B159" s="40" t="s">
        <v>336</v>
      </c>
      <c r="C159" s="40">
        <v>7</v>
      </c>
    </row>
    <row r="160" spans="1:3" x14ac:dyDescent="0.2">
      <c r="A160" s="40" t="s">
        <v>4</v>
      </c>
      <c r="B160" s="40" t="s">
        <v>337</v>
      </c>
      <c r="C160" s="40">
        <v>5</v>
      </c>
    </row>
    <row r="161" spans="1:3" x14ac:dyDescent="0.2">
      <c r="A161" s="40" t="s">
        <v>338</v>
      </c>
      <c r="B161" s="40" t="s">
        <v>339</v>
      </c>
      <c r="C161" s="40">
        <v>26</v>
      </c>
    </row>
    <row r="162" spans="1:3" x14ac:dyDescent="0.2">
      <c r="A162" s="40" t="s">
        <v>338</v>
      </c>
      <c r="B162" s="40" t="s">
        <v>340</v>
      </c>
      <c r="C162" s="40">
        <v>24</v>
      </c>
    </row>
    <row r="163" spans="1:3" x14ac:dyDescent="0.2">
      <c r="A163" s="40" t="s">
        <v>338</v>
      </c>
      <c r="B163" s="40" t="s">
        <v>341</v>
      </c>
      <c r="C163" s="40">
        <v>22</v>
      </c>
    </row>
    <row r="164" spans="1:3" x14ac:dyDescent="0.2">
      <c r="A164" s="40" t="s">
        <v>338</v>
      </c>
      <c r="B164" s="40" t="s">
        <v>342</v>
      </c>
      <c r="C164" s="40">
        <v>21</v>
      </c>
    </row>
    <row r="165" spans="1:3" x14ac:dyDescent="0.2">
      <c r="A165" s="40" t="s">
        <v>338</v>
      </c>
      <c r="B165" s="40" t="s">
        <v>343</v>
      </c>
      <c r="C165" s="40">
        <v>19</v>
      </c>
    </row>
    <row r="166" spans="1:3" x14ac:dyDescent="0.2">
      <c r="A166" s="40" t="s">
        <v>338</v>
      </c>
      <c r="B166" s="40" t="s">
        <v>344</v>
      </c>
      <c r="C166" s="40">
        <v>18</v>
      </c>
    </row>
    <row r="167" spans="1:3" x14ac:dyDescent="0.2">
      <c r="A167" s="40" t="s">
        <v>338</v>
      </c>
      <c r="B167" s="40" t="s">
        <v>345</v>
      </c>
      <c r="C167" s="40">
        <v>18</v>
      </c>
    </row>
    <row r="168" spans="1:3" x14ac:dyDescent="0.2">
      <c r="A168" s="40" t="s">
        <v>338</v>
      </c>
      <c r="B168" s="40" t="s">
        <v>346</v>
      </c>
      <c r="C168" s="40">
        <v>18</v>
      </c>
    </row>
    <row r="169" spans="1:3" x14ac:dyDescent="0.2">
      <c r="A169" s="40" t="s">
        <v>338</v>
      </c>
      <c r="B169" s="40" t="s">
        <v>347</v>
      </c>
      <c r="C169" s="40">
        <v>17</v>
      </c>
    </row>
    <row r="170" spans="1:3" x14ac:dyDescent="0.2">
      <c r="A170" s="40" t="s">
        <v>338</v>
      </c>
      <c r="B170" s="40" t="s">
        <v>348</v>
      </c>
      <c r="C170" s="40">
        <v>16</v>
      </c>
    </row>
    <row r="171" spans="1:3" x14ac:dyDescent="0.2">
      <c r="A171" s="40" t="s">
        <v>338</v>
      </c>
      <c r="B171" s="40" t="s">
        <v>349</v>
      </c>
      <c r="C171" s="40">
        <v>15</v>
      </c>
    </row>
    <row r="172" spans="1:3" x14ac:dyDescent="0.2">
      <c r="A172" s="40" t="s">
        <v>338</v>
      </c>
      <c r="B172" s="40" t="s">
        <v>350</v>
      </c>
      <c r="C172" s="40">
        <v>14</v>
      </c>
    </row>
    <row r="173" spans="1:3" x14ac:dyDescent="0.2">
      <c r="A173" s="40" t="s">
        <v>338</v>
      </c>
      <c r="B173" s="40" t="s">
        <v>351</v>
      </c>
      <c r="C173" s="40">
        <v>11</v>
      </c>
    </row>
    <row r="174" spans="1:3" x14ac:dyDescent="0.2">
      <c r="A174" s="40" t="s">
        <v>338</v>
      </c>
      <c r="B174" s="40" t="s">
        <v>232</v>
      </c>
      <c r="C174" s="40">
        <v>9</v>
      </c>
    </row>
    <row r="175" spans="1:3" x14ac:dyDescent="0.2">
      <c r="A175" s="40" t="s">
        <v>338</v>
      </c>
      <c r="B175" s="40" t="s">
        <v>352</v>
      </c>
      <c r="C175" s="40">
        <v>7</v>
      </c>
    </row>
    <row r="176" spans="1:3" x14ac:dyDescent="0.2">
      <c r="A176" s="40" t="s">
        <v>338</v>
      </c>
      <c r="B176" s="40" t="s">
        <v>353</v>
      </c>
      <c r="C176" s="40">
        <v>5</v>
      </c>
    </row>
    <row r="177" spans="1:3" x14ac:dyDescent="0.2">
      <c r="A177" s="40" t="s">
        <v>338</v>
      </c>
      <c r="B177" s="40" t="s">
        <v>171</v>
      </c>
      <c r="C177" s="40">
        <v>4</v>
      </c>
    </row>
    <row r="178" spans="1:3" x14ac:dyDescent="0.2">
      <c r="A178" s="40" t="s">
        <v>354</v>
      </c>
      <c r="B178" s="40" t="s">
        <v>355</v>
      </c>
      <c r="C178" s="40">
        <v>18</v>
      </c>
    </row>
    <row r="179" spans="1:3" x14ac:dyDescent="0.2">
      <c r="A179" s="40" t="s">
        <v>354</v>
      </c>
      <c r="B179" s="40" t="s">
        <v>356</v>
      </c>
      <c r="C179" s="40">
        <v>17</v>
      </c>
    </row>
    <row r="180" spans="1:3" x14ac:dyDescent="0.2">
      <c r="A180" s="40" t="s">
        <v>354</v>
      </c>
      <c r="B180" s="40" t="s">
        <v>357</v>
      </c>
      <c r="C180" s="40">
        <v>16</v>
      </c>
    </row>
    <row r="181" spans="1:3" x14ac:dyDescent="0.2">
      <c r="A181" s="40" t="s">
        <v>354</v>
      </c>
      <c r="B181" s="40" t="s">
        <v>358</v>
      </c>
      <c r="C181" s="40">
        <v>16</v>
      </c>
    </row>
    <row r="182" spans="1:3" x14ac:dyDescent="0.2">
      <c r="A182" s="40" t="s">
        <v>354</v>
      </c>
      <c r="B182" s="40" t="s">
        <v>359</v>
      </c>
      <c r="C182" s="40">
        <v>15</v>
      </c>
    </row>
    <row r="183" spans="1:3" x14ac:dyDescent="0.2">
      <c r="A183" s="40" t="s">
        <v>354</v>
      </c>
      <c r="B183" s="40" t="s">
        <v>360</v>
      </c>
      <c r="C183" s="40">
        <v>15</v>
      </c>
    </row>
    <row r="184" spans="1:3" x14ac:dyDescent="0.2">
      <c r="A184" s="40" t="s">
        <v>354</v>
      </c>
      <c r="B184" s="40" t="s">
        <v>361</v>
      </c>
      <c r="C184" s="40">
        <v>13</v>
      </c>
    </row>
    <row r="185" spans="1:3" x14ac:dyDescent="0.2">
      <c r="A185" s="40" t="s">
        <v>354</v>
      </c>
      <c r="B185" s="40" t="s">
        <v>362</v>
      </c>
      <c r="C185" s="40">
        <v>13</v>
      </c>
    </row>
    <row r="186" spans="1:3" x14ac:dyDescent="0.2">
      <c r="A186" s="40" t="s">
        <v>354</v>
      </c>
      <c r="B186" s="40" t="s">
        <v>363</v>
      </c>
      <c r="C186" s="40">
        <v>12</v>
      </c>
    </row>
    <row r="187" spans="1:3" x14ac:dyDescent="0.2">
      <c r="A187" s="40" t="s">
        <v>354</v>
      </c>
      <c r="B187" s="40" t="s">
        <v>364</v>
      </c>
      <c r="C187" s="40">
        <v>11</v>
      </c>
    </row>
    <row r="188" spans="1:3" x14ac:dyDescent="0.2">
      <c r="A188" s="40" t="s">
        <v>354</v>
      </c>
      <c r="B188" s="40" t="s">
        <v>365</v>
      </c>
      <c r="C188" s="40">
        <v>11</v>
      </c>
    </row>
    <row r="189" spans="1:3" x14ac:dyDescent="0.2">
      <c r="A189" s="40" t="s">
        <v>354</v>
      </c>
      <c r="B189" s="40" t="s">
        <v>366</v>
      </c>
      <c r="C189" s="40">
        <v>10</v>
      </c>
    </row>
    <row r="190" spans="1:3" x14ac:dyDescent="0.2">
      <c r="A190" s="40" t="s">
        <v>354</v>
      </c>
      <c r="B190" s="40" t="s">
        <v>367</v>
      </c>
      <c r="C190" s="40">
        <v>10</v>
      </c>
    </row>
    <row r="191" spans="1:3" x14ac:dyDescent="0.2">
      <c r="A191" s="40" t="s">
        <v>354</v>
      </c>
      <c r="B191" s="40" t="s">
        <v>368</v>
      </c>
      <c r="C191" s="40">
        <v>10</v>
      </c>
    </row>
    <row r="192" spans="1:3" x14ac:dyDescent="0.2">
      <c r="A192" s="40" t="s">
        <v>354</v>
      </c>
      <c r="B192" s="40" t="s">
        <v>369</v>
      </c>
      <c r="C192" s="40">
        <v>6</v>
      </c>
    </row>
    <row r="193" spans="1:3" x14ac:dyDescent="0.2">
      <c r="A193" s="40" t="s">
        <v>354</v>
      </c>
      <c r="B193" s="40" t="s">
        <v>370</v>
      </c>
      <c r="C193" s="40">
        <v>5</v>
      </c>
    </row>
    <row r="194" spans="1:3" x14ac:dyDescent="0.2">
      <c r="A194" s="40" t="s">
        <v>354</v>
      </c>
      <c r="B194" s="40" t="s">
        <v>371</v>
      </c>
      <c r="C194" s="40">
        <v>5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H577"/>
  <sheetViews>
    <sheetView workbookViewId="0"/>
  </sheetViews>
  <sheetFormatPr defaultColWidth="14.42578125" defaultRowHeight="15.75" customHeight="1" x14ac:dyDescent="0.2"/>
  <sheetData>
    <row r="1" spans="1:8" x14ac:dyDescent="0.2">
      <c r="A1" s="40" t="s">
        <v>372</v>
      </c>
      <c r="B1" s="40" t="s">
        <v>373</v>
      </c>
      <c r="C1" s="40" t="s">
        <v>374</v>
      </c>
      <c r="D1" s="40" t="s">
        <v>375</v>
      </c>
      <c r="E1" s="40" t="s">
        <v>376</v>
      </c>
      <c r="F1" s="40" t="s">
        <v>377</v>
      </c>
      <c r="G1" s="40" t="s">
        <v>378</v>
      </c>
      <c r="H1" s="40"/>
    </row>
    <row r="2" spans="1:8" x14ac:dyDescent="0.2">
      <c r="A2" s="40" t="s">
        <v>305</v>
      </c>
      <c r="B2" s="40" t="s">
        <v>379</v>
      </c>
      <c r="C2" s="40" t="s">
        <v>380</v>
      </c>
      <c r="D2" s="40" t="s">
        <v>381</v>
      </c>
      <c r="E2" s="40" t="s">
        <v>379</v>
      </c>
      <c r="F2" s="40" t="s">
        <v>2</v>
      </c>
      <c r="G2" s="40">
        <v>1</v>
      </c>
      <c r="H2" s="40"/>
    </row>
    <row r="3" spans="1:8" x14ac:dyDescent="0.2">
      <c r="A3" s="40" t="s">
        <v>321</v>
      </c>
      <c r="B3" s="40" t="s">
        <v>379</v>
      </c>
      <c r="C3" s="40" t="s">
        <v>380</v>
      </c>
      <c r="D3" s="40" t="s">
        <v>381</v>
      </c>
      <c r="E3" s="40" t="s">
        <v>379</v>
      </c>
      <c r="F3" s="40" t="s">
        <v>2</v>
      </c>
      <c r="G3" s="40">
        <v>20</v>
      </c>
      <c r="H3" s="40"/>
    </row>
    <row r="4" spans="1:8" x14ac:dyDescent="0.2">
      <c r="A4" s="40" t="s">
        <v>304</v>
      </c>
      <c r="B4" s="40" t="s">
        <v>379</v>
      </c>
      <c r="C4" s="40" t="s">
        <v>380</v>
      </c>
      <c r="D4" s="40" t="s">
        <v>381</v>
      </c>
      <c r="E4" s="40" t="s">
        <v>379</v>
      </c>
      <c r="F4" s="40" t="s">
        <v>2</v>
      </c>
      <c r="G4" s="40">
        <v>88</v>
      </c>
      <c r="H4" s="40"/>
    </row>
    <row r="5" spans="1:8" x14ac:dyDescent="0.2">
      <c r="A5" s="40" t="s">
        <v>309</v>
      </c>
      <c r="B5" s="40" t="s">
        <v>379</v>
      </c>
      <c r="C5" s="40" t="s">
        <v>380</v>
      </c>
      <c r="D5" s="40" t="s">
        <v>381</v>
      </c>
      <c r="E5" s="40" t="s">
        <v>379</v>
      </c>
      <c r="F5" s="40" t="s">
        <v>2</v>
      </c>
      <c r="G5" s="40">
        <v>4</v>
      </c>
      <c r="H5" s="40"/>
    </row>
    <row r="6" spans="1:8" x14ac:dyDescent="0.2">
      <c r="A6" s="40" t="s">
        <v>312</v>
      </c>
      <c r="B6" s="40" t="s">
        <v>379</v>
      </c>
      <c r="C6" s="40" t="s">
        <v>380</v>
      </c>
      <c r="D6" s="40" t="s">
        <v>381</v>
      </c>
      <c r="E6" s="40" t="s">
        <v>379</v>
      </c>
      <c r="F6" s="40" t="s">
        <v>2</v>
      </c>
      <c r="G6" s="40">
        <v>22</v>
      </c>
      <c r="H6" s="40"/>
    </row>
    <row r="7" spans="1:8" x14ac:dyDescent="0.2">
      <c r="A7" s="40" t="s">
        <v>308</v>
      </c>
      <c r="B7" s="40" t="s">
        <v>379</v>
      </c>
      <c r="C7" s="40" t="s">
        <v>380</v>
      </c>
      <c r="D7" s="40" t="s">
        <v>381</v>
      </c>
      <c r="E7" s="40" t="s">
        <v>379</v>
      </c>
      <c r="F7" s="40" t="s">
        <v>2</v>
      </c>
      <c r="G7" s="40">
        <v>44</v>
      </c>
      <c r="H7" s="40"/>
    </row>
    <row r="8" spans="1:8" x14ac:dyDescent="0.2">
      <c r="A8" s="40" t="s">
        <v>317</v>
      </c>
      <c r="B8" s="40" t="s">
        <v>379</v>
      </c>
      <c r="C8" s="40" t="s">
        <v>380</v>
      </c>
      <c r="D8" s="40" t="s">
        <v>381</v>
      </c>
      <c r="E8" s="40" t="s">
        <v>379</v>
      </c>
      <c r="F8" s="40" t="s">
        <v>2</v>
      </c>
      <c r="G8" s="40">
        <v>6</v>
      </c>
      <c r="H8" s="40"/>
    </row>
    <row r="9" spans="1:8" x14ac:dyDescent="0.2">
      <c r="A9" s="40" t="s">
        <v>307</v>
      </c>
      <c r="B9" s="40" t="s">
        <v>379</v>
      </c>
      <c r="C9" s="40" t="s">
        <v>380</v>
      </c>
      <c r="D9" s="40" t="s">
        <v>381</v>
      </c>
      <c r="E9" s="40" t="s">
        <v>379</v>
      </c>
      <c r="F9" s="40" t="s">
        <v>2</v>
      </c>
      <c r="G9" s="40">
        <v>91</v>
      </c>
      <c r="H9" s="40"/>
    </row>
    <row r="10" spans="1:8" x14ac:dyDescent="0.2">
      <c r="A10" s="40" t="s">
        <v>118</v>
      </c>
      <c r="B10" s="40" t="s">
        <v>379</v>
      </c>
      <c r="C10" s="40" t="s">
        <v>380</v>
      </c>
      <c r="D10" s="40" t="s">
        <v>381</v>
      </c>
      <c r="E10" s="40" t="s">
        <v>379</v>
      </c>
      <c r="F10" s="40"/>
      <c r="G10" s="40"/>
      <c r="H10" s="40"/>
    </row>
    <row r="11" spans="1:8" x14ac:dyDescent="0.2">
      <c r="A11" s="40" t="s">
        <v>320</v>
      </c>
      <c r="B11" s="40" t="s">
        <v>379</v>
      </c>
      <c r="C11" s="40" t="s">
        <v>380</v>
      </c>
      <c r="D11" s="40" t="s">
        <v>381</v>
      </c>
      <c r="E11" s="40" t="s">
        <v>379</v>
      </c>
      <c r="F11" s="40" t="s">
        <v>2</v>
      </c>
      <c r="G11" s="40">
        <v>96</v>
      </c>
      <c r="H11" s="40"/>
    </row>
    <row r="12" spans="1:8" x14ac:dyDescent="0.2">
      <c r="A12" s="40" t="s">
        <v>382</v>
      </c>
      <c r="B12" s="40" t="s">
        <v>379</v>
      </c>
      <c r="C12" s="40" t="s">
        <v>380</v>
      </c>
      <c r="D12" s="40" t="s">
        <v>381</v>
      </c>
      <c r="E12" s="40" t="s">
        <v>379</v>
      </c>
      <c r="F12" s="40" t="s">
        <v>2</v>
      </c>
      <c r="G12" s="40">
        <v>32</v>
      </c>
      <c r="H12" s="40"/>
    </row>
    <row r="13" spans="1:8" x14ac:dyDescent="0.2">
      <c r="A13" s="40" t="s">
        <v>316</v>
      </c>
      <c r="B13" s="40" t="s">
        <v>379</v>
      </c>
      <c r="C13" s="40" t="s">
        <v>380</v>
      </c>
      <c r="D13" s="40" t="s">
        <v>381</v>
      </c>
      <c r="E13" s="40" t="s">
        <v>379</v>
      </c>
      <c r="F13" s="40" t="s">
        <v>2</v>
      </c>
      <c r="G13" s="40">
        <v>85</v>
      </c>
      <c r="H13" s="40"/>
    </row>
    <row r="14" spans="1:8" x14ac:dyDescent="0.2">
      <c r="A14" s="40" t="s">
        <v>313</v>
      </c>
      <c r="B14" s="40" t="s">
        <v>379</v>
      </c>
      <c r="C14" s="40" t="s">
        <v>380</v>
      </c>
      <c r="D14" s="40" t="s">
        <v>381</v>
      </c>
      <c r="E14" s="40" t="s">
        <v>379</v>
      </c>
      <c r="F14" s="40" t="s">
        <v>2</v>
      </c>
      <c r="G14" s="40">
        <v>16</v>
      </c>
      <c r="H14" s="40"/>
    </row>
    <row r="15" spans="1:8" x14ac:dyDescent="0.2">
      <c r="A15" s="40" t="s">
        <v>314</v>
      </c>
      <c r="B15" s="40" t="s">
        <v>379</v>
      </c>
      <c r="C15" s="40" t="s">
        <v>380</v>
      </c>
      <c r="D15" s="40" t="s">
        <v>381</v>
      </c>
      <c r="E15" s="40" t="s">
        <v>379</v>
      </c>
      <c r="F15" s="40" t="s">
        <v>2</v>
      </c>
      <c r="G15" s="40">
        <v>13</v>
      </c>
      <c r="H15" s="40"/>
    </row>
    <row r="16" spans="1:8" x14ac:dyDescent="0.2">
      <c r="A16" s="40" t="s">
        <v>310</v>
      </c>
      <c r="B16" s="40" t="s">
        <v>379</v>
      </c>
      <c r="C16" s="40" t="s">
        <v>380</v>
      </c>
      <c r="D16" s="40" t="s">
        <v>381</v>
      </c>
      <c r="E16" s="40" t="s">
        <v>379</v>
      </c>
      <c r="F16" s="40" t="s">
        <v>2</v>
      </c>
      <c r="G16" s="40">
        <v>14</v>
      </c>
      <c r="H16" s="40"/>
    </row>
    <row r="17" spans="1:8" x14ac:dyDescent="0.2">
      <c r="A17" s="40" t="s">
        <v>306</v>
      </c>
      <c r="B17" s="40" t="s">
        <v>379</v>
      </c>
      <c r="C17" s="40" t="s">
        <v>380</v>
      </c>
      <c r="D17" s="40" t="s">
        <v>381</v>
      </c>
      <c r="E17" s="40" t="s">
        <v>379</v>
      </c>
      <c r="F17" s="40" t="s">
        <v>2</v>
      </c>
      <c r="G17" s="40">
        <v>29</v>
      </c>
      <c r="H17" s="40"/>
    </row>
    <row r="18" spans="1:8" x14ac:dyDescent="0.2">
      <c r="A18" s="40" t="s">
        <v>315</v>
      </c>
      <c r="B18" s="40" t="s">
        <v>379</v>
      </c>
      <c r="C18" s="40" t="s">
        <v>380</v>
      </c>
      <c r="D18" s="40" t="s">
        <v>381</v>
      </c>
      <c r="E18" s="40" t="s">
        <v>379</v>
      </c>
      <c r="F18" s="40" t="s">
        <v>2</v>
      </c>
      <c r="G18" s="40">
        <v>77</v>
      </c>
      <c r="H18" s="40"/>
    </row>
    <row r="19" spans="1:8" x14ac:dyDescent="0.2">
      <c r="A19" s="40" t="s">
        <v>383</v>
      </c>
      <c r="B19" s="40" t="s">
        <v>379</v>
      </c>
      <c r="C19" s="40" t="s">
        <v>380</v>
      </c>
      <c r="D19" s="40" t="s">
        <v>381</v>
      </c>
      <c r="E19" s="40" t="s">
        <v>379</v>
      </c>
      <c r="F19" s="40"/>
      <c r="G19" s="40"/>
      <c r="H19" s="40"/>
    </row>
    <row r="20" spans="1:8" x14ac:dyDescent="0.2">
      <c r="A20" s="40" t="s">
        <v>311</v>
      </c>
      <c r="B20" s="40" t="s">
        <v>379</v>
      </c>
      <c r="C20" s="40" t="s">
        <v>380</v>
      </c>
      <c r="D20" s="40" t="s">
        <v>381</v>
      </c>
      <c r="E20" s="40" t="s">
        <v>379</v>
      </c>
      <c r="F20" s="40" t="s">
        <v>2</v>
      </c>
      <c r="G20" s="40">
        <v>16</v>
      </c>
      <c r="H20" s="40"/>
    </row>
    <row r="21" spans="1:8" x14ac:dyDescent="0.2">
      <c r="A21" s="40" t="s">
        <v>318</v>
      </c>
      <c r="B21" s="40" t="s">
        <v>379</v>
      </c>
      <c r="C21" s="40" t="s">
        <v>380</v>
      </c>
      <c r="D21" s="40" t="s">
        <v>381</v>
      </c>
      <c r="E21" s="40" t="s">
        <v>379</v>
      </c>
      <c r="F21" s="40"/>
      <c r="G21" s="40"/>
      <c r="H21" s="40"/>
    </row>
    <row r="22" spans="1:8" x14ac:dyDescent="0.2">
      <c r="A22" s="40" t="s">
        <v>319</v>
      </c>
      <c r="B22" s="40" t="s">
        <v>379</v>
      </c>
      <c r="C22" s="40" t="s">
        <v>380</v>
      </c>
      <c r="D22" s="40" t="s">
        <v>381</v>
      </c>
      <c r="E22" s="40" t="s">
        <v>379</v>
      </c>
      <c r="F22" s="40" t="s">
        <v>2</v>
      </c>
      <c r="G22" s="40">
        <v>7</v>
      </c>
      <c r="H22" s="40"/>
    </row>
    <row r="23" spans="1:8" x14ac:dyDescent="0.2">
      <c r="A23" s="40" t="s">
        <v>129</v>
      </c>
      <c r="B23" s="40" t="s">
        <v>379</v>
      </c>
      <c r="C23" s="40" t="s">
        <v>380</v>
      </c>
      <c r="D23" s="40" t="s">
        <v>381</v>
      </c>
      <c r="E23" s="40" t="s">
        <v>379</v>
      </c>
      <c r="F23" s="40" t="s">
        <v>121</v>
      </c>
      <c r="G23" s="40">
        <v>26</v>
      </c>
      <c r="H23" s="40"/>
    </row>
    <row r="24" spans="1:8" x14ac:dyDescent="0.2">
      <c r="A24" s="40" t="s">
        <v>384</v>
      </c>
      <c r="B24" s="40" t="s">
        <v>379</v>
      </c>
      <c r="C24" s="40" t="s">
        <v>380</v>
      </c>
      <c r="D24" s="40" t="s">
        <v>381</v>
      </c>
      <c r="E24" s="40" t="s">
        <v>379</v>
      </c>
      <c r="F24" s="40"/>
      <c r="G24" s="40"/>
      <c r="H24" s="40"/>
    </row>
    <row r="25" spans="1:8" x14ac:dyDescent="0.2">
      <c r="A25" s="40" t="s">
        <v>128</v>
      </c>
      <c r="B25" s="40" t="s">
        <v>379</v>
      </c>
      <c r="C25" s="40" t="s">
        <v>380</v>
      </c>
      <c r="D25" s="40" t="s">
        <v>381</v>
      </c>
      <c r="E25" s="40" t="s">
        <v>379</v>
      </c>
      <c r="F25" s="40" t="s">
        <v>121</v>
      </c>
      <c r="G25" s="40">
        <v>74</v>
      </c>
      <c r="H25" s="40"/>
    </row>
    <row r="26" spans="1:8" x14ac:dyDescent="0.2">
      <c r="A26" s="40" t="s">
        <v>385</v>
      </c>
      <c r="B26" s="40" t="s">
        <v>379</v>
      </c>
      <c r="C26" s="40" t="s">
        <v>380</v>
      </c>
      <c r="D26" s="40" t="s">
        <v>381</v>
      </c>
      <c r="E26" s="40" t="s">
        <v>379</v>
      </c>
      <c r="F26" s="40"/>
      <c r="G26" s="40"/>
      <c r="H26" s="40"/>
    </row>
    <row r="27" spans="1:8" x14ac:dyDescent="0.2">
      <c r="A27" s="40" t="s">
        <v>137</v>
      </c>
      <c r="B27" s="40" t="s">
        <v>379</v>
      </c>
      <c r="C27" s="40" t="s">
        <v>380</v>
      </c>
      <c r="D27" s="40" t="s">
        <v>381</v>
      </c>
      <c r="E27" s="40" t="s">
        <v>379</v>
      </c>
      <c r="F27" s="40" t="s">
        <v>121</v>
      </c>
      <c r="G27" s="40">
        <v>18</v>
      </c>
      <c r="H27" s="40"/>
    </row>
    <row r="28" spans="1:8" x14ac:dyDescent="0.2">
      <c r="A28" s="40" t="s">
        <v>126</v>
      </c>
      <c r="B28" s="40" t="s">
        <v>379</v>
      </c>
      <c r="C28" s="40" t="s">
        <v>380</v>
      </c>
      <c r="D28" s="40" t="s">
        <v>381</v>
      </c>
      <c r="E28" s="40" t="s">
        <v>379</v>
      </c>
      <c r="F28" s="40" t="s">
        <v>121</v>
      </c>
      <c r="G28" s="40">
        <v>16</v>
      </c>
      <c r="H28" s="40"/>
    </row>
    <row r="29" spans="1:8" x14ac:dyDescent="0.2">
      <c r="A29" s="40" t="s">
        <v>386</v>
      </c>
      <c r="B29" s="40" t="s">
        <v>379</v>
      </c>
      <c r="C29" s="40" t="s">
        <v>380</v>
      </c>
      <c r="D29" s="40" t="s">
        <v>381</v>
      </c>
      <c r="E29" s="40" t="s">
        <v>379</v>
      </c>
      <c r="F29" s="40"/>
      <c r="G29" s="40"/>
      <c r="H29" s="40"/>
    </row>
    <row r="30" spans="1:8" x14ac:dyDescent="0.2">
      <c r="A30" s="40" t="s">
        <v>134</v>
      </c>
      <c r="B30" s="40" t="s">
        <v>379</v>
      </c>
      <c r="C30" s="40" t="s">
        <v>380</v>
      </c>
      <c r="D30" s="40" t="s">
        <v>381</v>
      </c>
      <c r="E30" s="40" t="s">
        <v>379</v>
      </c>
      <c r="F30" s="40" t="s">
        <v>121</v>
      </c>
      <c r="G30" s="40">
        <v>15</v>
      </c>
      <c r="H30" s="40"/>
    </row>
    <row r="31" spans="1:8" x14ac:dyDescent="0.2">
      <c r="A31" s="40" t="s">
        <v>387</v>
      </c>
      <c r="B31" s="40" t="s">
        <v>379</v>
      </c>
      <c r="C31" s="40" t="s">
        <v>380</v>
      </c>
      <c r="D31" s="40" t="s">
        <v>381</v>
      </c>
      <c r="E31" s="40" t="s">
        <v>379</v>
      </c>
      <c r="F31" s="40"/>
      <c r="G31" s="40"/>
      <c r="H31" s="40"/>
    </row>
    <row r="32" spans="1:8" x14ac:dyDescent="0.2">
      <c r="A32" s="40" t="s">
        <v>130</v>
      </c>
      <c r="B32" s="40" t="s">
        <v>379</v>
      </c>
      <c r="C32" s="40" t="s">
        <v>380</v>
      </c>
      <c r="D32" s="40" t="s">
        <v>381</v>
      </c>
      <c r="E32" s="40" t="s">
        <v>379</v>
      </c>
      <c r="F32" s="40"/>
      <c r="G32" s="40"/>
      <c r="H32" s="40"/>
    </row>
    <row r="33" spans="1:8" x14ac:dyDescent="0.2">
      <c r="A33" s="40" t="s">
        <v>127</v>
      </c>
      <c r="B33" s="40" t="s">
        <v>379</v>
      </c>
      <c r="C33" s="40" t="s">
        <v>380</v>
      </c>
      <c r="D33" s="40" t="s">
        <v>381</v>
      </c>
      <c r="E33" s="40" t="s">
        <v>379</v>
      </c>
      <c r="F33" s="40" t="s">
        <v>121</v>
      </c>
      <c r="G33" s="40">
        <v>6</v>
      </c>
      <c r="H33" s="40"/>
    </row>
    <row r="34" spans="1:8" x14ac:dyDescent="0.2">
      <c r="A34" s="40" t="s">
        <v>388</v>
      </c>
      <c r="B34" s="40" t="s">
        <v>379</v>
      </c>
      <c r="C34" s="40" t="s">
        <v>380</v>
      </c>
      <c r="D34" s="40" t="s">
        <v>381</v>
      </c>
      <c r="E34" s="40" t="s">
        <v>379</v>
      </c>
      <c r="F34" s="40"/>
      <c r="G34" s="40"/>
      <c r="H34" s="40"/>
    </row>
    <row r="35" spans="1:8" x14ac:dyDescent="0.2">
      <c r="A35" s="40" t="s">
        <v>124</v>
      </c>
      <c r="B35" s="40" t="s">
        <v>379</v>
      </c>
      <c r="C35" s="40" t="s">
        <v>380</v>
      </c>
      <c r="D35" s="40" t="s">
        <v>381</v>
      </c>
      <c r="E35" s="40" t="s">
        <v>379</v>
      </c>
      <c r="F35" s="40" t="s">
        <v>121</v>
      </c>
      <c r="G35" s="40">
        <v>21</v>
      </c>
      <c r="H35" s="40"/>
    </row>
    <row r="36" spans="1:8" x14ac:dyDescent="0.2">
      <c r="A36" s="40" t="s">
        <v>122</v>
      </c>
      <c r="B36" s="40" t="s">
        <v>379</v>
      </c>
      <c r="C36" s="40" t="s">
        <v>380</v>
      </c>
      <c r="D36" s="40" t="s">
        <v>381</v>
      </c>
      <c r="E36" s="40" t="s">
        <v>379</v>
      </c>
      <c r="F36" s="40" t="s">
        <v>121</v>
      </c>
      <c r="G36" s="40">
        <v>8</v>
      </c>
      <c r="H36" s="40"/>
    </row>
    <row r="37" spans="1:8" x14ac:dyDescent="0.2">
      <c r="A37" s="40" t="s">
        <v>123</v>
      </c>
      <c r="B37" s="40" t="s">
        <v>379</v>
      </c>
      <c r="C37" s="40" t="s">
        <v>380</v>
      </c>
      <c r="D37" s="40" t="s">
        <v>381</v>
      </c>
      <c r="E37" s="40" t="s">
        <v>379</v>
      </c>
      <c r="F37" s="40" t="s">
        <v>121</v>
      </c>
      <c r="G37" s="40">
        <v>14</v>
      </c>
      <c r="H37" s="40"/>
    </row>
    <row r="38" spans="1:8" x14ac:dyDescent="0.2">
      <c r="A38" s="40" t="s">
        <v>389</v>
      </c>
      <c r="B38" s="40" t="s">
        <v>379</v>
      </c>
      <c r="C38" s="40" t="s">
        <v>380</v>
      </c>
      <c r="D38" s="40" t="s">
        <v>381</v>
      </c>
      <c r="E38" s="40" t="s">
        <v>379</v>
      </c>
      <c r="F38" s="40" t="s">
        <v>121</v>
      </c>
      <c r="G38" s="40">
        <v>88</v>
      </c>
      <c r="H38" s="40"/>
    </row>
    <row r="39" spans="1:8" x14ac:dyDescent="0.2">
      <c r="A39" s="40" t="s">
        <v>131</v>
      </c>
      <c r="B39" s="40" t="s">
        <v>379</v>
      </c>
      <c r="C39" s="40" t="s">
        <v>380</v>
      </c>
      <c r="D39" s="40" t="s">
        <v>381</v>
      </c>
      <c r="E39" s="40" t="s">
        <v>379</v>
      </c>
      <c r="F39" s="40"/>
      <c r="G39" s="40"/>
      <c r="H39" s="40"/>
    </row>
    <row r="40" spans="1:8" x14ac:dyDescent="0.2">
      <c r="A40" s="40" t="s">
        <v>132</v>
      </c>
      <c r="B40" s="40" t="s">
        <v>379</v>
      </c>
      <c r="C40" s="40" t="s">
        <v>380</v>
      </c>
      <c r="D40" s="40" t="s">
        <v>381</v>
      </c>
      <c r="E40" s="40" t="s">
        <v>379</v>
      </c>
      <c r="F40" s="40"/>
      <c r="G40" s="40"/>
      <c r="H40" s="40"/>
    </row>
    <row r="41" spans="1:8" x14ac:dyDescent="0.2">
      <c r="A41" s="40" t="s">
        <v>135</v>
      </c>
      <c r="B41" s="40" t="s">
        <v>379</v>
      </c>
      <c r="C41" s="40" t="s">
        <v>380</v>
      </c>
      <c r="D41" s="40" t="s">
        <v>381</v>
      </c>
      <c r="E41" s="40" t="s">
        <v>379</v>
      </c>
      <c r="F41" s="40" t="s">
        <v>121</v>
      </c>
      <c r="G41" s="40">
        <v>5</v>
      </c>
      <c r="H41" s="40"/>
    </row>
    <row r="42" spans="1:8" x14ac:dyDescent="0.2">
      <c r="A42" s="40" t="s">
        <v>125</v>
      </c>
      <c r="B42" s="40" t="s">
        <v>379</v>
      </c>
      <c r="C42" s="40" t="s">
        <v>380</v>
      </c>
      <c r="D42" s="40" t="s">
        <v>381</v>
      </c>
      <c r="E42" s="40" t="s">
        <v>379</v>
      </c>
      <c r="F42" s="40" t="s">
        <v>121</v>
      </c>
      <c r="G42" s="40">
        <v>11</v>
      </c>
      <c r="H42" s="40"/>
    </row>
    <row r="43" spans="1:8" x14ac:dyDescent="0.2">
      <c r="A43" s="40" t="s">
        <v>390</v>
      </c>
      <c r="B43" s="40" t="s">
        <v>379</v>
      </c>
      <c r="C43" s="40" t="s">
        <v>380</v>
      </c>
      <c r="D43" s="40" t="s">
        <v>381</v>
      </c>
      <c r="E43" s="40" t="s">
        <v>379</v>
      </c>
      <c r="F43" s="40"/>
      <c r="G43" s="40"/>
      <c r="H43" s="40"/>
    </row>
    <row r="44" spans="1:8" x14ac:dyDescent="0.2">
      <c r="A44" s="40" t="s">
        <v>391</v>
      </c>
      <c r="B44" s="40" t="s">
        <v>379</v>
      </c>
      <c r="C44" s="40" t="s">
        <v>380</v>
      </c>
      <c r="D44" s="40" t="s">
        <v>381</v>
      </c>
      <c r="E44" s="40" t="s">
        <v>379</v>
      </c>
      <c r="F44" s="40"/>
      <c r="G44" s="40"/>
      <c r="H44" s="40"/>
    </row>
    <row r="45" spans="1:8" x14ac:dyDescent="0.2">
      <c r="A45" s="40" t="s">
        <v>136</v>
      </c>
      <c r="B45" s="40" t="s">
        <v>379</v>
      </c>
      <c r="C45" s="40" t="s">
        <v>380</v>
      </c>
      <c r="D45" s="40" t="s">
        <v>381</v>
      </c>
      <c r="E45" s="40" t="s">
        <v>379</v>
      </c>
      <c r="F45" s="40" t="s">
        <v>121</v>
      </c>
      <c r="G45" s="40">
        <v>18</v>
      </c>
      <c r="H45" s="40"/>
    </row>
    <row r="46" spans="1:8" x14ac:dyDescent="0.2">
      <c r="A46" s="40" t="s">
        <v>392</v>
      </c>
      <c r="B46" s="40" t="s">
        <v>379</v>
      </c>
      <c r="C46" s="40" t="s">
        <v>380</v>
      </c>
      <c r="D46" s="40" t="s">
        <v>381</v>
      </c>
      <c r="E46" s="40" t="s">
        <v>379</v>
      </c>
      <c r="F46" s="40"/>
      <c r="G46" s="40"/>
      <c r="H46" s="40"/>
    </row>
    <row r="47" spans="1:8" x14ac:dyDescent="0.2">
      <c r="A47" s="40" t="s">
        <v>393</v>
      </c>
      <c r="B47" s="40" t="s">
        <v>379</v>
      </c>
      <c r="C47" s="40" t="s">
        <v>380</v>
      </c>
      <c r="D47" s="40" t="s">
        <v>381</v>
      </c>
      <c r="E47" s="40" t="s">
        <v>379</v>
      </c>
      <c r="F47" s="40"/>
      <c r="G47" s="40"/>
      <c r="H47" s="40"/>
    </row>
    <row r="48" spans="1:8" x14ac:dyDescent="0.2">
      <c r="A48" s="40" t="s">
        <v>133</v>
      </c>
      <c r="B48" s="40" t="s">
        <v>379</v>
      </c>
      <c r="C48" s="40" t="s">
        <v>380</v>
      </c>
      <c r="D48" s="40" t="s">
        <v>381</v>
      </c>
      <c r="E48" s="40" t="s">
        <v>379</v>
      </c>
      <c r="F48" s="40" t="s">
        <v>121</v>
      </c>
      <c r="G48" s="40">
        <v>15</v>
      </c>
      <c r="H48" s="40"/>
    </row>
    <row r="49" spans="1:8" x14ac:dyDescent="0.2">
      <c r="A49" s="40" t="s">
        <v>341</v>
      </c>
      <c r="B49" s="40" t="s">
        <v>379</v>
      </c>
      <c r="C49" s="40" t="s">
        <v>380</v>
      </c>
      <c r="D49" s="40" t="s">
        <v>381</v>
      </c>
      <c r="E49" s="40" t="s">
        <v>379</v>
      </c>
      <c r="F49" s="40" t="s">
        <v>338</v>
      </c>
      <c r="G49" s="40">
        <v>1</v>
      </c>
      <c r="H49" s="40"/>
    </row>
    <row r="50" spans="1:8" x14ac:dyDescent="0.2">
      <c r="A50" s="40" t="s">
        <v>171</v>
      </c>
      <c r="B50" s="40" t="s">
        <v>379</v>
      </c>
      <c r="C50" s="40" t="s">
        <v>380</v>
      </c>
      <c r="D50" s="40" t="s">
        <v>381</v>
      </c>
      <c r="E50" s="40" t="s">
        <v>379</v>
      </c>
      <c r="F50" s="40" t="s">
        <v>338</v>
      </c>
      <c r="G50" s="40">
        <v>1</v>
      </c>
      <c r="H50" s="40"/>
    </row>
    <row r="51" spans="1:8" x14ac:dyDescent="0.2">
      <c r="A51" s="40" t="s">
        <v>394</v>
      </c>
      <c r="B51" s="40" t="s">
        <v>379</v>
      </c>
      <c r="C51" s="40" t="s">
        <v>380</v>
      </c>
      <c r="D51" s="40" t="s">
        <v>381</v>
      </c>
      <c r="E51" s="40" t="s">
        <v>379</v>
      </c>
      <c r="F51" s="40"/>
      <c r="G51" s="40"/>
      <c r="H51" s="40"/>
    </row>
    <row r="52" spans="1:8" x14ac:dyDescent="0.2">
      <c r="A52" s="40" t="s">
        <v>344</v>
      </c>
      <c r="B52" s="40" t="s">
        <v>379</v>
      </c>
      <c r="C52" s="40" t="s">
        <v>380</v>
      </c>
      <c r="D52" s="40" t="s">
        <v>381</v>
      </c>
      <c r="E52" s="40" t="s">
        <v>379</v>
      </c>
      <c r="F52" s="40" t="s">
        <v>338</v>
      </c>
      <c r="G52" s="40">
        <v>4</v>
      </c>
      <c r="H52" s="40"/>
    </row>
    <row r="53" spans="1:8" x14ac:dyDescent="0.2">
      <c r="A53" s="40" t="s">
        <v>340</v>
      </c>
      <c r="B53" s="40" t="s">
        <v>379</v>
      </c>
      <c r="C53" s="40" t="s">
        <v>380</v>
      </c>
      <c r="D53" s="40" t="s">
        <v>381</v>
      </c>
      <c r="E53" s="40" t="s">
        <v>379</v>
      </c>
      <c r="F53" s="40" t="s">
        <v>338</v>
      </c>
      <c r="G53" s="40">
        <v>5</v>
      </c>
      <c r="H53" s="40"/>
    </row>
    <row r="54" spans="1:8" x14ac:dyDescent="0.2">
      <c r="A54" s="40" t="s">
        <v>347</v>
      </c>
      <c r="B54" s="40" t="s">
        <v>379</v>
      </c>
      <c r="C54" s="40" t="s">
        <v>380</v>
      </c>
      <c r="D54" s="40" t="s">
        <v>381</v>
      </c>
      <c r="E54" s="40" t="s">
        <v>379</v>
      </c>
      <c r="F54" s="40" t="s">
        <v>338</v>
      </c>
      <c r="G54" s="40">
        <v>30</v>
      </c>
      <c r="H54" s="40"/>
    </row>
    <row r="55" spans="1:8" x14ac:dyDescent="0.2">
      <c r="A55" s="40" t="s">
        <v>349</v>
      </c>
      <c r="B55" s="40" t="s">
        <v>379</v>
      </c>
      <c r="C55" s="40" t="s">
        <v>380</v>
      </c>
      <c r="D55" s="40" t="s">
        <v>381</v>
      </c>
      <c r="E55" s="40" t="s">
        <v>379</v>
      </c>
      <c r="F55" s="40" t="s">
        <v>338</v>
      </c>
      <c r="G55" s="40">
        <v>7</v>
      </c>
      <c r="H55" s="40"/>
    </row>
    <row r="56" spans="1:8" x14ac:dyDescent="0.2">
      <c r="A56" s="40" t="s">
        <v>350</v>
      </c>
      <c r="B56" s="40" t="s">
        <v>379</v>
      </c>
      <c r="C56" s="40" t="s">
        <v>380</v>
      </c>
      <c r="D56" s="40" t="s">
        <v>381</v>
      </c>
      <c r="E56" s="40" t="s">
        <v>379</v>
      </c>
      <c r="F56" s="40" t="s">
        <v>338</v>
      </c>
      <c r="G56" s="40">
        <v>15</v>
      </c>
      <c r="H56" s="40"/>
    </row>
    <row r="57" spans="1:8" x14ac:dyDescent="0.2">
      <c r="A57" s="40" t="s">
        <v>395</v>
      </c>
      <c r="B57" s="40" t="s">
        <v>379</v>
      </c>
      <c r="C57" s="40" t="s">
        <v>380</v>
      </c>
      <c r="D57" s="40" t="s">
        <v>381</v>
      </c>
      <c r="E57" s="40" t="s">
        <v>379</v>
      </c>
      <c r="F57" s="40" t="s">
        <v>338</v>
      </c>
      <c r="G57" s="40">
        <v>20</v>
      </c>
      <c r="H57" s="40"/>
    </row>
    <row r="58" spans="1:8" x14ac:dyDescent="0.2">
      <c r="A58" s="40" t="s">
        <v>348</v>
      </c>
      <c r="B58" s="40" t="s">
        <v>379</v>
      </c>
      <c r="C58" s="40" t="s">
        <v>380</v>
      </c>
      <c r="D58" s="40" t="s">
        <v>381</v>
      </c>
      <c r="E58" s="40" t="s">
        <v>379</v>
      </c>
      <c r="F58" s="40" t="s">
        <v>338</v>
      </c>
      <c r="G58" s="40">
        <v>6</v>
      </c>
      <c r="H58" s="40"/>
    </row>
    <row r="59" spans="1:8" x14ac:dyDescent="0.2">
      <c r="A59" s="40" t="s">
        <v>346</v>
      </c>
      <c r="B59" s="40" t="s">
        <v>379</v>
      </c>
      <c r="C59" s="40" t="s">
        <v>380</v>
      </c>
      <c r="D59" s="40" t="s">
        <v>381</v>
      </c>
      <c r="E59" s="40" t="s">
        <v>379</v>
      </c>
      <c r="F59" s="40" t="s">
        <v>338</v>
      </c>
      <c r="G59" s="40">
        <v>10</v>
      </c>
      <c r="H59" s="40"/>
    </row>
    <row r="60" spans="1:8" x14ac:dyDescent="0.2">
      <c r="A60" s="40" t="s">
        <v>345</v>
      </c>
      <c r="B60" s="40" t="s">
        <v>379</v>
      </c>
      <c r="C60" s="40" t="s">
        <v>380</v>
      </c>
      <c r="D60" s="40" t="s">
        <v>381</v>
      </c>
      <c r="E60" s="40" t="s">
        <v>379</v>
      </c>
      <c r="F60" s="40" t="s">
        <v>338</v>
      </c>
      <c r="G60" s="40">
        <v>16</v>
      </c>
      <c r="H60" s="40"/>
    </row>
    <row r="61" spans="1:8" x14ac:dyDescent="0.2">
      <c r="A61" s="40" t="s">
        <v>232</v>
      </c>
      <c r="B61" s="40" t="s">
        <v>379</v>
      </c>
      <c r="C61" s="40" t="s">
        <v>380</v>
      </c>
      <c r="D61" s="40" t="s">
        <v>381</v>
      </c>
      <c r="E61" s="40" t="s">
        <v>379</v>
      </c>
      <c r="F61" s="40" t="s">
        <v>338</v>
      </c>
      <c r="G61" s="40">
        <v>9</v>
      </c>
      <c r="H61" s="40"/>
    </row>
    <row r="62" spans="1:8" x14ac:dyDescent="0.2">
      <c r="A62" s="40" t="s">
        <v>353</v>
      </c>
      <c r="B62" s="40" t="s">
        <v>379</v>
      </c>
      <c r="C62" s="40" t="s">
        <v>380</v>
      </c>
      <c r="D62" s="40" t="s">
        <v>381</v>
      </c>
      <c r="E62" s="40" t="s">
        <v>379</v>
      </c>
      <c r="F62" s="40" t="s">
        <v>338</v>
      </c>
      <c r="G62" s="40">
        <v>21</v>
      </c>
      <c r="H62" s="40"/>
    </row>
    <row r="63" spans="1:8" x14ac:dyDescent="0.2">
      <c r="A63" s="40" t="s">
        <v>396</v>
      </c>
      <c r="B63" s="40" t="s">
        <v>379</v>
      </c>
      <c r="C63" s="40" t="s">
        <v>380</v>
      </c>
      <c r="D63" s="40" t="s">
        <v>381</v>
      </c>
      <c r="E63" s="40" t="s">
        <v>379</v>
      </c>
      <c r="F63" s="40" t="s">
        <v>338</v>
      </c>
      <c r="G63" s="40">
        <v>12</v>
      </c>
      <c r="H63" s="40"/>
    </row>
    <row r="64" spans="1:8" x14ac:dyDescent="0.2">
      <c r="A64" s="40" t="s">
        <v>343</v>
      </c>
      <c r="B64" s="40" t="s">
        <v>379</v>
      </c>
      <c r="C64" s="40" t="s">
        <v>380</v>
      </c>
      <c r="D64" s="40" t="s">
        <v>381</v>
      </c>
      <c r="E64" s="40" t="s">
        <v>379</v>
      </c>
      <c r="F64" s="40" t="s">
        <v>338</v>
      </c>
      <c r="G64" s="40">
        <v>11</v>
      </c>
      <c r="H64" s="40"/>
    </row>
    <row r="65" spans="1:8" x14ac:dyDescent="0.2">
      <c r="A65" s="40" t="s">
        <v>342</v>
      </c>
      <c r="B65" s="40" t="s">
        <v>379</v>
      </c>
      <c r="C65" s="40" t="s">
        <v>380</v>
      </c>
      <c r="D65" s="40" t="s">
        <v>381</v>
      </c>
      <c r="E65" s="40" t="s">
        <v>379</v>
      </c>
      <c r="F65" s="40" t="s">
        <v>338</v>
      </c>
      <c r="G65" s="40">
        <v>14</v>
      </c>
      <c r="H65" s="40"/>
    </row>
    <row r="66" spans="1:8" x14ac:dyDescent="0.2">
      <c r="A66" s="40" t="s">
        <v>352</v>
      </c>
      <c r="B66" s="40" t="s">
        <v>379</v>
      </c>
      <c r="C66" s="40" t="s">
        <v>380</v>
      </c>
      <c r="D66" s="40" t="s">
        <v>381</v>
      </c>
      <c r="E66" s="40" t="s">
        <v>379</v>
      </c>
      <c r="F66" s="40"/>
      <c r="G66" s="40"/>
      <c r="H66" s="40"/>
    </row>
    <row r="67" spans="1:8" x14ac:dyDescent="0.2">
      <c r="A67" s="40" t="s">
        <v>351</v>
      </c>
      <c r="B67" s="40" t="s">
        <v>379</v>
      </c>
      <c r="C67" s="40" t="s">
        <v>380</v>
      </c>
      <c r="D67" s="40" t="s">
        <v>381</v>
      </c>
      <c r="E67" s="40" t="s">
        <v>379</v>
      </c>
      <c r="F67" s="40" t="s">
        <v>338</v>
      </c>
      <c r="G67" s="40">
        <v>2</v>
      </c>
      <c r="H67" s="40"/>
    </row>
    <row r="68" spans="1:8" x14ac:dyDescent="0.2">
      <c r="A68" s="40" t="s">
        <v>339</v>
      </c>
      <c r="B68" s="40" t="s">
        <v>379</v>
      </c>
      <c r="C68" s="40" t="s">
        <v>380</v>
      </c>
      <c r="D68" s="40" t="s">
        <v>381</v>
      </c>
      <c r="E68" s="40" t="s">
        <v>379</v>
      </c>
      <c r="F68" s="40" t="s">
        <v>338</v>
      </c>
      <c r="G68" s="40">
        <v>3</v>
      </c>
      <c r="H68" s="40"/>
    </row>
    <row r="69" spans="1:8" x14ac:dyDescent="0.2">
      <c r="A69" s="40" t="s">
        <v>358</v>
      </c>
      <c r="B69" s="40" t="s">
        <v>379</v>
      </c>
      <c r="C69" s="40" t="s">
        <v>380</v>
      </c>
      <c r="D69" s="40" t="s">
        <v>381</v>
      </c>
      <c r="E69" s="40" t="s">
        <v>379</v>
      </c>
      <c r="F69" s="40" t="s">
        <v>354</v>
      </c>
      <c r="G69" s="40">
        <v>73</v>
      </c>
      <c r="H69" s="40"/>
    </row>
    <row r="70" spans="1:8" x14ac:dyDescent="0.2">
      <c r="A70" s="40" t="s">
        <v>365</v>
      </c>
      <c r="B70" s="40" t="s">
        <v>379</v>
      </c>
      <c r="C70" s="40" t="s">
        <v>380</v>
      </c>
      <c r="D70" s="40" t="s">
        <v>381</v>
      </c>
      <c r="E70" s="40" t="s">
        <v>397</v>
      </c>
      <c r="F70" s="40" t="s">
        <v>354</v>
      </c>
      <c r="G70" s="40">
        <v>81</v>
      </c>
      <c r="H70" s="40"/>
    </row>
    <row r="71" spans="1:8" x14ac:dyDescent="0.2">
      <c r="A71" s="40" t="s">
        <v>370</v>
      </c>
      <c r="B71" s="40" t="s">
        <v>379</v>
      </c>
      <c r="C71" s="40" t="s">
        <v>380</v>
      </c>
      <c r="D71" s="40" t="s">
        <v>381</v>
      </c>
      <c r="E71" s="40" t="s">
        <v>379</v>
      </c>
      <c r="F71" s="40" t="s">
        <v>354</v>
      </c>
      <c r="G71" s="40">
        <v>13</v>
      </c>
      <c r="H71" s="40"/>
    </row>
    <row r="72" spans="1:8" x14ac:dyDescent="0.2">
      <c r="A72" s="40" t="s">
        <v>141</v>
      </c>
      <c r="B72" s="40" t="s">
        <v>379</v>
      </c>
      <c r="C72" s="40" t="s">
        <v>380</v>
      </c>
      <c r="D72" s="40" t="s">
        <v>381</v>
      </c>
      <c r="E72" s="40" t="s">
        <v>379</v>
      </c>
      <c r="F72" s="40" t="s">
        <v>138</v>
      </c>
      <c r="G72" s="40">
        <v>1</v>
      </c>
      <c r="H72" s="40"/>
    </row>
    <row r="73" spans="1:8" x14ac:dyDescent="0.2">
      <c r="A73" s="40" t="s">
        <v>146</v>
      </c>
      <c r="B73" s="40" t="s">
        <v>379</v>
      </c>
      <c r="C73" s="40" t="s">
        <v>380</v>
      </c>
      <c r="D73" s="40" t="s">
        <v>381</v>
      </c>
      <c r="E73" s="40" t="s">
        <v>379</v>
      </c>
      <c r="F73" s="40" t="s">
        <v>138</v>
      </c>
      <c r="G73" s="40">
        <v>47</v>
      </c>
      <c r="H73" s="40"/>
    </row>
    <row r="74" spans="1:8" x14ac:dyDescent="0.2">
      <c r="A74" s="40" t="s">
        <v>398</v>
      </c>
      <c r="B74" s="40" t="s">
        <v>379</v>
      </c>
      <c r="C74" s="40" t="s">
        <v>380</v>
      </c>
      <c r="D74" s="40" t="s">
        <v>381</v>
      </c>
      <c r="E74" s="40" t="s">
        <v>379</v>
      </c>
      <c r="F74" s="40"/>
      <c r="G74" s="40"/>
      <c r="H74" s="40"/>
    </row>
    <row r="75" spans="1:8" x14ac:dyDescent="0.2">
      <c r="A75" s="40" t="s">
        <v>79</v>
      </c>
      <c r="B75" s="40" t="s">
        <v>379</v>
      </c>
      <c r="C75" s="40" t="s">
        <v>380</v>
      </c>
      <c r="D75" s="40" t="s">
        <v>381</v>
      </c>
      <c r="E75" s="40" t="s">
        <v>379</v>
      </c>
      <c r="F75" s="40" t="s">
        <v>71</v>
      </c>
      <c r="G75" s="40">
        <v>1</v>
      </c>
      <c r="H75" s="40"/>
    </row>
    <row r="76" spans="1:8" x14ac:dyDescent="0.2">
      <c r="A76" s="40" t="s">
        <v>86</v>
      </c>
      <c r="B76" s="40" t="s">
        <v>379</v>
      </c>
      <c r="C76" s="40" t="s">
        <v>380</v>
      </c>
      <c r="D76" s="40" t="s">
        <v>381</v>
      </c>
      <c r="E76" s="40" t="s">
        <v>379</v>
      </c>
      <c r="F76" s="40"/>
      <c r="G76" s="40"/>
      <c r="H76" s="40"/>
    </row>
    <row r="77" spans="1:8" x14ac:dyDescent="0.2">
      <c r="A77" s="40" t="s">
        <v>72</v>
      </c>
      <c r="B77" s="40" t="s">
        <v>379</v>
      </c>
      <c r="C77" s="40" t="s">
        <v>380</v>
      </c>
      <c r="D77" s="40" t="s">
        <v>381</v>
      </c>
      <c r="E77" s="40" t="s">
        <v>379</v>
      </c>
      <c r="F77" s="40" t="s">
        <v>71</v>
      </c>
      <c r="G77" s="40">
        <v>14</v>
      </c>
      <c r="H77" s="40"/>
    </row>
    <row r="78" spans="1:8" x14ac:dyDescent="0.2">
      <c r="A78" s="40" t="s">
        <v>75</v>
      </c>
      <c r="B78" s="40" t="s">
        <v>379</v>
      </c>
      <c r="C78" s="40" t="s">
        <v>380</v>
      </c>
      <c r="D78" s="40" t="s">
        <v>381</v>
      </c>
      <c r="E78" s="40" t="s">
        <v>379</v>
      </c>
      <c r="F78" s="40" t="s">
        <v>71</v>
      </c>
      <c r="G78" s="40">
        <v>91</v>
      </c>
      <c r="H78" s="40"/>
    </row>
    <row r="79" spans="1:8" x14ac:dyDescent="0.2">
      <c r="A79" s="40" t="s">
        <v>78</v>
      </c>
      <c r="B79" s="40" t="s">
        <v>379</v>
      </c>
      <c r="C79" s="40" t="s">
        <v>380</v>
      </c>
      <c r="D79" s="40" t="s">
        <v>381</v>
      </c>
      <c r="E79" s="40" t="s">
        <v>379</v>
      </c>
      <c r="F79" s="40" t="s">
        <v>71</v>
      </c>
      <c r="G79" s="40">
        <v>80</v>
      </c>
      <c r="H79" s="40"/>
    </row>
    <row r="80" spans="1:8" x14ac:dyDescent="0.2">
      <c r="A80" s="40" t="s">
        <v>77</v>
      </c>
      <c r="B80" s="40" t="s">
        <v>379</v>
      </c>
      <c r="C80" s="40" t="s">
        <v>380</v>
      </c>
      <c r="D80" s="40" t="s">
        <v>381</v>
      </c>
      <c r="E80" s="40" t="s">
        <v>379</v>
      </c>
      <c r="F80" s="40" t="s">
        <v>71</v>
      </c>
      <c r="G80" s="40">
        <v>15</v>
      </c>
      <c r="H80" s="40"/>
    </row>
    <row r="81" spans="1:8" x14ac:dyDescent="0.2">
      <c r="A81" s="40" t="s">
        <v>84</v>
      </c>
      <c r="B81" s="40" t="s">
        <v>379</v>
      </c>
      <c r="C81" s="40" t="s">
        <v>380</v>
      </c>
      <c r="D81" s="40" t="s">
        <v>381</v>
      </c>
      <c r="E81" s="40" t="s">
        <v>379</v>
      </c>
      <c r="F81" s="40" t="s">
        <v>71</v>
      </c>
      <c r="G81" s="40">
        <v>9</v>
      </c>
      <c r="H81" s="40"/>
    </row>
    <row r="82" spans="1:8" x14ac:dyDescent="0.2">
      <c r="A82" s="40" t="s">
        <v>80</v>
      </c>
      <c r="B82" s="40" t="s">
        <v>379</v>
      </c>
      <c r="C82" s="40" t="s">
        <v>380</v>
      </c>
      <c r="D82" s="40" t="s">
        <v>381</v>
      </c>
      <c r="E82" s="40" t="s">
        <v>379</v>
      </c>
      <c r="F82" s="40" t="s">
        <v>71</v>
      </c>
      <c r="G82" s="40">
        <v>50</v>
      </c>
      <c r="H82" s="40"/>
    </row>
    <row r="83" spans="1:8" x14ac:dyDescent="0.2">
      <c r="A83" s="40" t="s">
        <v>88</v>
      </c>
      <c r="B83" s="40" t="s">
        <v>379</v>
      </c>
      <c r="C83" s="40" t="s">
        <v>380</v>
      </c>
      <c r="D83" s="40" t="s">
        <v>381</v>
      </c>
      <c r="E83" s="40" t="s">
        <v>379</v>
      </c>
      <c r="F83" s="40"/>
      <c r="G83" s="40"/>
      <c r="H83" s="40"/>
    </row>
    <row r="84" spans="1:8" x14ac:dyDescent="0.2">
      <c r="A84" s="40" t="s">
        <v>81</v>
      </c>
      <c r="B84" s="40" t="s">
        <v>379</v>
      </c>
      <c r="C84" s="40" t="s">
        <v>380</v>
      </c>
      <c r="D84" s="40" t="s">
        <v>381</v>
      </c>
      <c r="E84" s="40" t="s">
        <v>379</v>
      </c>
      <c r="F84" s="40" t="s">
        <v>71</v>
      </c>
      <c r="G84" s="40">
        <v>22</v>
      </c>
      <c r="H84" s="40"/>
    </row>
    <row r="85" spans="1:8" x14ac:dyDescent="0.2">
      <c r="A85" s="40" t="s">
        <v>85</v>
      </c>
      <c r="B85" s="40" t="s">
        <v>379</v>
      </c>
      <c r="C85" s="40" t="s">
        <v>380</v>
      </c>
      <c r="D85" s="40" t="s">
        <v>381</v>
      </c>
      <c r="E85" s="40" t="s">
        <v>379</v>
      </c>
      <c r="F85" s="40" t="s">
        <v>71</v>
      </c>
      <c r="G85" s="40">
        <v>98</v>
      </c>
      <c r="H85" s="40"/>
    </row>
    <row r="86" spans="1:8" x14ac:dyDescent="0.2">
      <c r="A86" s="40" t="s">
        <v>74</v>
      </c>
      <c r="B86" s="40" t="s">
        <v>379</v>
      </c>
      <c r="C86" s="40" t="s">
        <v>380</v>
      </c>
      <c r="D86" s="40" t="s">
        <v>381</v>
      </c>
      <c r="E86" s="40" t="s">
        <v>379</v>
      </c>
      <c r="F86" s="40" t="s">
        <v>71</v>
      </c>
      <c r="G86" s="40">
        <v>65</v>
      </c>
      <c r="H86" s="40"/>
    </row>
    <row r="87" spans="1:8" x14ac:dyDescent="0.2">
      <c r="A87" s="40" t="s">
        <v>399</v>
      </c>
      <c r="B87" s="40" t="s">
        <v>379</v>
      </c>
      <c r="C87" s="40" t="s">
        <v>380</v>
      </c>
      <c r="D87" s="40" t="s">
        <v>381</v>
      </c>
      <c r="E87" s="40" t="s">
        <v>379</v>
      </c>
      <c r="F87" s="40"/>
      <c r="G87" s="40"/>
      <c r="H87" s="40"/>
    </row>
    <row r="88" spans="1:8" x14ac:dyDescent="0.2">
      <c r="A88" s="40" t="s">
        <v>73</v>
      </c>
      <c r="B88" s="40" t="s">
        <v>379</v>
      </c>
      <c r="C88" s="40" t="s">
        <v>380</v>
      </c>
      <c r="D88" s="40" t="s">
        <v>381</v>
      </c>
      <c r="E88" s="40" t="s">
        <v>379</v>
      </c>
      <c r="F88" s="40" t="s">
        <v>71</v>
      </c>
      <c r="G88" s="40">
        <v>36</v>
      </c>
      <c r="H88" s="40"/>
    </row>
    <row r="89" spans="1:8" x14ac:dyDescent="0.2">
      <c r="A89" s="40" t="s">
        <v>400</v>
      </c>
      <c r="B89" s="40" t="s">
        <v>379</v>
      </c>
      <c r="C89" s="40" t="s">
        <v>380</v>
      </c>
      <c r="D89" s="40" t="s">
        <v>381</v>
      </c>
      <c r="E89" s="40" t="s">
        <v>379</v>
      </c>
      <c r="F89" s="40"/>
      <c r="G89" s="40"/>
      <c r="H89" s="40"/>
    </row>
    <row r="90" spans="1:8" x14ac:dyDescent="0.2">
      <c r="A90" s="40" t="s">
        <v>82</v>
      </c>
      <c r="B90" s="40" t="s">
        <v>379</v>
      </c>
      <c r="C90" s="40" t="s">
        <v>380</v>
      </c>
      <c r="D90" s="40" t="s">
        <v>381</v>
      </c>
      <c r="E90" s="40" t="s">
        <v>379</v>
      </c>
      <c r="F90" s="40" t="s">
        <v>71</v>
      </c>
      <c r="G90" s="40">
        <v>77</v>
      </c>
      <c r="H90" s="40"/>
    </row>
    <row r="91" spans="1:8" x14ac:dyDescent="0.2">
      <c r="A91" s="40" t="s">
        <v>401</v>
      </c>
      <c r="B91" s="40" t="s">
        <v>379</v>
      </c>
      <c r="C91" s="40" t="s">
        <v>380</v>
      </c>
      <c r="D91" s="40" t="s">
        <v>381</v>
      </c>
      <c r="E91" s="40" t="s">
        <v>379</v>
      </c>
      <c r="F91" s="40"/>
      <c r="G91" s="40"/>
      <c r="H91" s="40"/>
    </row>
    <row r="92" spans="1:8" x14ac:dyDescent="0.2">
      <c r="A92" s="40" t="s">
        <v>83</v>
      </c>
      <c r="B92" s="40" t="s">
        <v>379</v>
      </c>
      <c r="C92" s="40" t="s">
        <v>380</v>
      </c>
      <c r="D92" s="40" t="s">
        <v>381</v>
      </c>
      <c r="E92" s="40" t="s">
        <v>379</v>
      </c>
      <c r="F92" s="40" t="s">
        <v>71</v>
      </c>
      <c r="G92" s="40">
        <v>11</v>
      </c>
      <c r="H92" s="40"/>
    </row>
    <row r="93" spans="1:8" x14ac:dyDescent="0.2">
      <c r="A93" s="40" t="s">
        <v>402</v>
      </c>
      <c r="B93" s="40" t="s">
        <v>379</v>
      </c>
      <c r="C93" s="40" t="s">
        <v>380</v>
      </c>
      <c r="D93" s="40" t="s">
        <v>381</v>
      </c>
      <c r="E93" s="40" t="s">
        <v>379</v>
      </c>
      <c r="F93" s="40"/>
      <c r="G93" s="40"/>
      <c r="H93" s="40"/>
    </row>
    <row r="94" spans="1:8" x14ac:dyDescent="0.2">
      <c r="A94" s="40" t="s">
        <v>403</v>
      </c>
      <c r="B94" s="40" t="s">
        <v>379</v>
      </c>
      <c r="C94" s="40" t="s">
        <v>380</v>
      </c>
      <c r="D94" s="40" t="s">
        <v>381</v>
      </c>
      <c r="E94" s="40" t="s">
        <v>379</v>
      </c>
      <c r="F94" s="40"/>
      <c r="G94" s="40"/>
      <c r="H94" s="40"/>
    </row>
    <row r="95" spans="1:8" x14ac:dyDescent="0.2">
      <c r="A95" s="40" t="s">
        <v>404</v>
      </c>
      <c r="B95" s="40" t="s">
        <v>379</v>
      </c>
      <c r="C95" s="40" t="s">
        <v>380</v>
      </c>
      <c r="D95" s="40" t="s">
        <v>381</v>
      </c>
      <c r="E95" s="40" t="s">
        <v>379</v>
      </c>
      <c r="F95" s="40"/>
      <c r="G95" s="40"/>
      <c r="H95" s="40"/>
    </row>
    <row r="96" spans="1:8" x14ac:dyDescent="0.2">
      <c r="A96" s="40" t="s">
        <v>74</v>
      </c>
      <c r="B96" s="40" t="s">
        <v>379</v>
      </c>
      <c r="C96" s="40" t="s">
        <v>380</v>
      </c>
      <c r="D96" s="40" t="s">
        <v>381</v>
      </c>
      <c r="E96" s="40" t="s">
        <v>379</v>
      </c>
      <c r="F96" s="40" t="s">
        <v>71</v>
      </c>
      <c r="G96" s="40">
        <v>65</v>
      </c>
      <c r="H96" s="40"/>
    </row>
    <row r="97" spans="1:8" x14ac:dyDescent="0.2">
      <c r="A97" s="40" t="s">
        <v>76</v>
      </c>
      <c r="B97" s="40" t="s">
        <v>379</v>
      </c>
      <c r="C97" s="40" t="s">
        <v>380</v>
      </c>
      <c r="D97" s="40" t="s">
        <v>381</v>
      </c>
      <c r="E97" s="40" t="s">
        <v>379</v>
      </c>
      <c r="F97" s="40" t="s">
        <v>71</v>
      </c>
      <c r="G97" s="40">
        <v>25</v>
      </c>
      <c r="H97" s="40"/>
    </row>
    <row r="98" spans="1:8" x14ac:dyDescent="0.2">
      <c r="A98" s="40" t="s">
        <v>405</v>
      </c>
      <c r="B98" s="40" t="s">
        <v>379</v>
      </c>
      <c r="C98" s="40" t="s">
        <v>380</v>
      </c>
      <c r="D98" s="40" t="s">
        <v>381</v>
      </c>
      <c r="E98" s="40" t="s">
        <v>379</v>
      </c>
      <c r="F98" s="40"/>
      <c r="G98" s="40"/>
      <c r="H98" s="40"/>
    </row>
    <row r="99" spans="1:8" x14ac:dyDescent="0.2">
      <c r="A99" s="40" t="s">
        <v>406</v>
      </c>
      <c r="B99" s="40" t="s">
        <v>379</v>
      </c>
      <c r="C99" s="40" t="s">
        <v>380</v>
      </c>
      <c r="D99" s="40" t="s">
        <v>381</v>
      </c>
      <c r="E99" s="40" t="s">
        <v>379</v>
      </c>
      <c r="F99" s="40"/>
      <c r="G99" s="40"/>
      <c r="H99" s="40"/>
    </row>
    <row r="100" spans="1:8" x14ac:dyDescent="0.2">
      <c r="A100" s="40" t="s">
        <v>407</v>
      </c>
      <c r="B100" s="40" t="s">
        <v>379</v>
      </c>
      <c r="C100" s="40" t="s">
        <v>380</v>
      </c>
      <c r="D100" s="40" t="s">
        <v>381</v>
      </c>
      <c r="E100" s="40" t="s">
        <v>379</v>
      </c>
      <c r="F100" s="40"/>
      <c r="G100" s="40"/>
      <c r="H100" s="40"/>
    </row>
    <row r="101" spans="1:8" x14ac:dyDescent="0.2">
      <c r="A101" s="40" t="s">
        <v>408</v>
      </c>
      <c r="B101" s="40" t="s">
        <v>379</v>
      </c>
      <c r="C101" s="40" t="s">
        <v>380</v>
      </c>
      <c r="D101" s="40" t="s">
        <v>381</v>
      </c>
      <c r="E101" s="40" t="s">
        <v>379</v>
      </c>
      <c r="F101" s="40"/>
      <c r="G101" s="40"/>
      <c r="H101" s="40"/>
    </row>
    <row r="102" spans="1:8" x14ac:dyDescent="0.2">
      <c r="A102" s="40" t="s">
        <v>409</v>
      </c>
      <c r="B102" s="40" t="s">
        <v>379</v>
      </c>
      <c r="C102" s="40" t="s">
        <v>380</v>
      </c>
      <c r="D102" s="40" t="s">
        <v>381</v>
      </c>
      <c r="E102" s="40" t="s">
        <v>379</v>
      </c>
      <c r="F102" s="40"/>
      <c r="G102" s="40"/>
      <c r="H102" s="40"/>
    </row>
    <row r="103" spans="1:8" x14ac:dyDescent="0.2">
      <c r="A103" s="40" t="s">
        <v>410</v>
      </c>
      <c r="B103" s="40" t="s">
        <v>379</v>
      </c>
      <c r="C103" s="40" t="s">
        <v>380</v>
      </c>
      <c r="D103" s="40" t="s">
        <v>381</v>
      </c>
      <c r="E103" s="40" t="s">
        <v>379</v>
      </c>
      <c r="F103" s="40"/>
      <c r="G103" s="40"/>
      <c r="H103" s="40"/>
    </row>
    <row r="104" spans="1:8" x14ac:dyDescent="0.2">
      <c r="A104" s="40" t="s">
        <v>411</v>
      </c>
      <c r="B104" s="40" t="s">
        <v>379</v>
      </c>
      <c r="C104" s="40" t="s">
        <v>380</v>
      </c>
      <c r="D104" s="40" t="s">
        <v>381</v>
      </c>
      <c r="E104" s="40" t="s">
        <v>379</v>
      </c>
      <c r="F104" s="40"/>
      <c r="G104" s="40"/>
      <c r="H104" s="40"/>
    </row>
    <row r="105" spans="1:8" x14ac:dyDescent="0.2">
      <c r="A105" s="40" t="s">
        <v>51</v>
      </c>
      <c r="B105" s="40" t="s">
        <v>379</v>
      </c>
      <c r="C105" s="40" t="s">
        <v>380</v>
      </c>
      <c r="D105" s="40" t="s">
        <v>381</v>
      </c>
      <c r="E105" s="40" t="s">
        <v>412</v>
      </c>
      <c r="F105" s="40" t="s">
        <v>35</v>
      </c>
      <c r="G105" s="40">
        <v>33</v>
      </c>
      <c r="H105" s="40"/>
    </row>
    <row r="106" spans="1:8" x14ac:dyDescent="0.2">
      <c r="A106" s="40" t="s">
        <v>43</v>
      </c>
      <c r="B106" s="40" t="s">
        <v>379</v>
      </c>
      <c r="C106" s="40" t="s">
        <v>380</v>
      </c>
      <c r="D106" s="40" t="s">
        <v>381</v>
      </c>
      <c r="E106" s="40" t="s">
        <v>397</v>
      </c>
      <c r="F106" s="40" t="s">
        <v>35</v>
      </c>
      <c r="G106" s="40">
        <v>28</v>
      </c>
      <c r="H106" s="40"/>
    </row>
    <row r="107" spans="1:8" x14ac:dyDescent="0.2">
      <c r="A107" s="40" t="s">
        <v>37</v>
      </c>
      <c r="B107" s="40" t="s">
        <v>379</v>
      </c>
      <c r="C107" s="40" t="s">
        <v>380</v>
      </c>
      <c r="D107" s="40" t="s">
        <v>381</v>
      </c>
      <c r="E107" s="40" t="s">
        <v>413</v>
      </c>
      <c r="F107" s="40" t="s">
        <v>35</v>
      </c>
      <c r="G107" s="40">
        <v>23</v>
      </c>
      <c r="H107" s="40"/>
    </row>
    <row r="108" spans="1:8" x14ac:dyDescent="0.2">
      <c r="A108" s="40" t="s">
        <v>41</v>
      </c>
      <c r="B108" s="40" t="s">
        <v>379</v>
      </c>
      <c r="C108" s="40" t="s">
        <v>380</v>
      </c>
      <c r="D108" s="40" t="s">
        <v>381</v>
      </c>
      <c r="E108" s="40" t="s">
        <v>413</v>
      </c>
      <c r="F108" s="40" t="s">
        <v>35</v>
      </c>
      <c r="G108" s="40">
        <v>21</v>
      </c>
      <c r="H108" s="40"/>
    </row>
    <row r="109" spans="1:8" x14ac:dyDescent="0.2">
      <c r="A109" s="40" t="s">
        <v>38</v>
      </c>
      <c r="B109" s="40" t="s">
        <v>379</v>
      </c>
      <c r="C109" s="40" t="s">
        <v>380</v>
      </c>
      <c r="D109" s="40" t="s">
        <v>381</v>
      </c>
      <c r="E109" s="40" t="s">
        <v>413</v>
      </c>
      <c r="F109" s="40" t="s">
        <v>35</v>
      </c>
      <c r="G109" s="40">
        <v>27</v>
      </c>
      <c r="H109" s="40"/>
    </row>
    <row r="110" spans="1:8" x14ac:dyDescent="0.2">
      <c r="A110" s="40" t="s">
        <v>42</v>
      </c>
      <c r="B110" s="40" t="s">
        <v>379</v>
      </c>
      <c r="C110" s="40" t="s">
        <v>380</v>
      </c>
      <c r="D110" s="40" t="s">
        <v>381</v>
      </c>
      <c r="E110" s="40" t="s">
        <v>413</v>
      </c>
      <c r="F110" s="40" t="s">
        <v>35</v>
      </c>
      <c r="G110" s="40">
        <v>14</v>
      </c>
      <c r="H110" s="40"/>
    </row>
    <row r="111" spans="1:8" x14ac:dyDescent="0.2">
      <c r="A111" s="40" t="s">
        <v>40</v>
      </c>
      <c r="B111" s="40" t="s">
        <v>379</v>
      </c>
      <c r="C111" s="40" t="s">
        <v>380</v>
      </c>
      <c r="D111" s="40" t="s">
        <v>381</v>
      </c>
      <c r="E111" s="40" t="s">
        <v>413</v>
      </c>
      <c r="F111" s="40" t="s">
        <v>35</v>
      </c>
      <c r="G111" s="40">
        <v>12</v>
      </c>
      <c r="H111" s="40"/>
    </row>
    <row r="112" spans="1:8" x14ac:dyDescent="0.2">
      <c r="A112" s="40" t="s">
        <v>44</v>
      </c>
      <c r="B112" s="40" t="s">
        <v>379</v>
      </c>
      <c r="C112" s="40" t="s">
        <v>380</v>
      </c>
      <c r="D112" s="40" t="s">
        <v>381</v>
      </c>
      <c r="E112" s="40" t="s">
        <v>413</v>
      </c>
      <c r="F112" s="40" t="s">
        <v>35</v>
      </c>
      <c r="G112" s="40">
        <v>77</v>
      </c>
      <c r="H112" s="40"/>
    </row>
    <row r="113" spans="1:8" x14ac:dyDescent="0.2">
      <c r="A113" s="40" t="s">
        <v>39</v>
      </c>
      <c r="B113" s="40" t="s">
        <v>379</v>
      </c>
      <c r="C113" s="40" t="s">
        <v>380</v>
      </c>
      <c r="D113" s="40" t="s">
        <v>381</v>
      </c>
      <c r="E113" s="40" t="s">
        <v>397</v>
      </c>
      <c r="F113" s="40" t="s">
        <v>35</v>
      </c>
      <c r="G113" s="40">
        <v>7</v>
      </c>
      <c r="H113" s="40"/>
    </row>
    <row r="114" spans="1:8" x14ac:dyDescent="0.2">
      <c r="A114" s="40" t="s">
        <v>49</v>
      </c>
      <c r="B114" s="40" t="s">
        <v>379</v>
      </c>
      <c r="C114" s="40" t="s">
        <v>380</v>
      </c>
      <c r="D114" s="40" t="s">
        <v>381</v>
      </c>
      <c r="E114" s="40" t="s">
        <v>397</v>
      </c>
      <c r="F114" s="40" t="s">
        <v>35</v>
      </c>
      <c r="G114" s="40">
        <v>8</v>
      </c>
      <c r="H114" s="40"/>
    </row>
    <row r="115" spans="1:8" x14ac:dyDescent="0.2">
      <c r="A115" s="40" t="s">
        <v>36</v>
      </c>
      <c r="B115" s="40" t="s">
        <v>379</v>
      </c>
      <c r="C115" s="40" t="s">
        <v>380</v>
      </c>
      <c r="D115" s="40" t="s">
        <v>381</v>
      </c>
      <c r="E115" s="40" t="s">
        <v>397</v>
      </c>
      <c r="F115" s="40" t="s">
        <v>35</v>
      </c>
      <c r="G115" s="40">
        <v>1</v>
      </c>
      <c r="H115" s="40"/>
    </row>
    <row r="116" spans="1:8" x14ac:dyDescent="0.2">
      <c r="A116" s="40" t="s">
        <v>414</v>
      </c>
      <c r="B116" s="40" t="s">
        <v>379</v>
      </c>
      <c r="C116" s="40" t="s">
        <v>380</v>
      </c>
      <c r="D116" s="40" t="s">
        <v>381</v>
      </c>
      <c r="E116" s="40" t="s">
        <v>397</v>
      </c>
      <c r="F116" s="40" t="s">
        <v>35</v>
      </c>
      <c r="G116" s="40">
        <v>16</v>
      </c>
      <c r="H116" s="40"/>
    </row>
    <row r="117" spans="1:8" x14ac:dyDescent="0.2">
      <c r="A117" s="40" t="s">
        <v>47</v>
      </c>
      <c r="B117" s="40" t="s">
        <v>379</v>
      </c>
      <c r="C117" s="40" t="s">
        <v>380</v>
      </c>
      <c r="D117" s="40" t="s">
        <v>381</v>
      </c>
      <c r="E117" s="40" t="s">
        <v>397</v>
      </c>
      <c r="F117" s="40" t="s">
        <v>35</v>
      </c>
      <c r="G117" s="40">
        <v>22</v>
      </c>
      <c r="H117" s="40"/>
    </row>
    <row r="118" spans="1:8" x14ac:dyDescent="0.2">
      <c r="A118" s="40" t="s">
        <v>415</v>
      </c>
      <c r="B118" s="40" t="s">
        <v>379</v>
      </c>
      <c r="C118" s="40" t="s">
        <v>380</v>
      </c>
      <c r="D118" s="40" t="s">
        <v>381</v>
      </c>
      <c r="E118" s="40" t="s">
        <v>397</v>
      </c>
      <c r="F118" s="40" t="s">
        <v>35</v>
      </c>
      <c r="G118" s="40">
        <v>75</v>
      </c>
      <c r="H118" s="40"/>
    </row>
    <row r="119" spans="1:8" x14ac:dyDescent="0.2">
      <c r="A119" s="40" t="s">
        <v>46</v>
      </c>
      <c r="B119" s="40" t="s">
        <v>379</v>
      </c>
      <c r="C119" s="40" t="s">
        <v>380</v>
      </c>
      <c r="D119" s="40" t="s">
        <v>381</v>
      </c>
      <c r="E119" s="40" t="s">
        <v>397</v>
      </c>
      <c r="F119" s="40" t="s">
        <v>35</v>
      </c>
      <c r="G119" s="40">
        <v>9</v>
      </c>
      <c r="H119" s="40"/>
    </row>
    <row r="120" spans="1:8" x14ac:dyDescent="0.2">
      <c r="A120" s="40" t="s">
        <v>416</v>
      </c>
      <c r="B120" s="40" t="s">
        <v>379</v>
      </c>
      <c r="C120" s="40" t="s">
        <v>380</v>
      </c>
      <c r="D120" s="40" t="s">
        <v>381</v>
      </c>
      <c r="E120" s="40" t="s">
        <v>413</v>
      </c>
      <c r="F120" s="40" t="s">
        <v>35</v>
      </c>
      <c r="G120" s="40">
        <v>10</v>
      </c>
      <c r="H120" s="40"/>
    </row>
    <row r="121" spans="1:8" x14ac:dyDescent="0.2">
      <c r="A121" s="40" t="s">
        <v>50</v>
      </c>
      <c r="B121" s="40" t="s">
        <v>379</v>
      </c>
      <c r="C121" s="40" t="s">
        <v>380</v>
      </c>
      <c r="D121" s="40" t="s">
        <v>381</v>
      </c>
      <c r="E121" s="40" t="s">
        <v>397</v>
      </c>
      <c r="F121" s="40" t="s">
        <v>35</v>
      </c>
      <c r="G121" s="40">
        <v>18</v>
      </c>
      <c r="H121" s="40"/>
    </row>
    <row r="122" spans="1:8" x14ac:dyDescent="0.2">
      <c r="A122" s="40" t="s">
        <v>48</v>
      </c>
      <c r="B122" s="40" t="s">
        <v>379</v>
      </c>
      <c r="C122" s="40" t="s">
        <v>380</v>
      </c>
      <c r="D122" s="40" t="s">
        <v>381</v>
      </c>
      <c r="E122" s="40" t="s">
        <v>397</v>
      </c>
      <c r="F122" s="40" t="s">
        <v>35</v>
      </c>
      <c r="G122" s="40">
        <v>17</v>
      </c>
      <c r="H122" s="40"/>
    </row>
    <row r="123" spans="1:8" x14ac:dyDescent="0.2">
      <c r="A123" s="40" t="s">
        <v>417</v>
      </c>
      <c r="B123" s="40" t="s">
        <v>379</v>
      </c>
      <c r="C123" s="40" t="s">
        <v>380</v>
      </c>
      <c r="D123" s="40" t="s">
        <v>381</v>
      </c>
      <c r="E123" s="40" t="s">
        <v>413</v>
      </c>
      <c r="F123" s="40"/>
      <c r="G123" s="40"/>
      <c r="H123" s="40"/>
    </row>
    <row r="124" spans="1:8" x14ac:dyDescent="0.2">
      <c r="A124" s="40" t="s">
        <v>418</v>
      </c>
      <c r="B124" s="40" t="s">
        <v>379</v>
      </c>
      <c r="C124" s="40" t="s">
        <v>380</v>
      </c>
      <c r="D124" s="40" t="s">
        <v>381</v>
      </c>
      <c r="E124" s="40" t="s">
        <v>397</v>
      </c>
      <c r="F124" s="40"/>
      <c r="G124" s="40"/>
      <c r="H124" s="40"/>
    </row>
    <row r="125" spans="1:8" x14ac:dyDescent="0.2">
      <c r="A125" s="40" t="s">
        <v>419</v>
      </c>
      <c r="B125" s="40" t="s">
        <v>379</v>
      </c>
      <c r="C125" s="40" t="s">
        <v>380</v>
      </c>
      <c r="D125" s="40" t="s">
        <v>381</v>
      </c>
      <c r="E125" s="40" t="s">
        <v>412</v>
      </c>
      <c r="F125" s="40"/>
      <c r="G125" s="40"/>
      <c r="H125" s="40"/>
    </row>
    <row r="126" spans="1:8" x14ac:dyDescent="0.2">
      <c r="A126" s="40" t="s">
        <v>420</v>
      </c>
      <c r="B126" s="40" t="s">
        <v>379</v>
      </c>
      <c r="C126" s="40" t="s">
        <v>380</v>
      </c>
      <c r="D126" s="40" t="s">
        <v>381</v>
      </c>
      <c r="E126" s="40" t="s">
        <v>412</v>
      </c>
      <c r="F126" s="40"/>
      <c r="G126" s="40"/>
      <c r="H126" s="40"/>
    </row>
    <row r="127" spans="1:8" x14ac:dyDescent="0.2">
      <c r="A127" s="40" t="s">
        <v>105</v>
      </c>
      <c r="B127" s="40" t="s">
        <v>379</v>
      </c>
      <c r="C127" s="40" t="s">
        <v>380</v>
      </c>
      <c r="D127" s="40" t="s">
        <v>381</v>
      </c>
      <c r="E127" s="40" t="s">
        <v>379</v>
      </c>
      <c r="F127" s="40" t="s">
        <v>421</v>
      </c>
      <c r="G127" s="40">
        <v>17</v>
      </c>
      <c r="H127" s="40"/>
    </row>
    <row r="128" spans="1:8" x14ac:dyDescent="0.2">
      <c r="A128" s="40" t="s">
        <v>108</v>
      </c>
      <c r="B128" s="40" t="s">
        <v>379</v>
      </c>
      <c r="C128" s="40" t="s">
        <v>380</v>
      </c>
      <c r="D128" s="40" t="s">
        <v>381</v>
      </c>
      <c r="E128" s="40" t="s">
        <v>379</v>
      </c>
      <c r="F128" s="40" t="s">
        <v>421</v>
      </c>
      <c r="G128" s="40">
        <v>88</v>
      </c>
      <c r="H128" s="40"/>
    </row>
    <row r="129" spans="1:8" x14ac:dyDescent="0.2">
      <c r="A129" s="40" t="s">
        <v>112</v>
      </c>
      <c r="B129" s="40" t="s">
        <v>379</v>
      </c>
      <c r="C129" s="40" t="s">
        <v>380</v>
      </c>
      <c r="D129" s="40" t="s">
        <v>381</v>
      </c>
      <c r="E129" s="40" t="s">
        <v>379</v>
      </c>
      <c r="F129" s="40" t="s">
        <v>421</v>
      </c>
      <c r="G129" s="40">
        <v>10</v>
      </c>
      <c r="H129" s="40"/>
    </row>
    <row r="130" spans="1:8" x14ac:dyDescent="0.2">
      <c r="A130" s="40" t="s">
        <v>109</v>
      </c>
      <c r="B130" s="40" t="s">
        <v>379</v>
      </c>
      <c r="C130" s="40" t="s">
        <v>380</v>
      </c>
      <c r="D130" s="40" t="s">
        <v>381</v>
      </c>
      <c r="E130" s="40" t="s">
        <v>379</v>
      </c>
      <c r="F130" s="40" t="s">
        <v>421</v>
      </c>
      <c r="G130" s="40">
        <v>15</v>
      </c>
      <c r="H130" s="40"/>
    </row>
    <row r="131" spans="1:8" x14ac:dyDescent="0.2">
      <c r="A131" s="40" t="s">
        <v>422</v>
      </c>
      <c r="B131" s="40" t="s">
        <v>379</v>
      </c>
      <c r="C131" s="40" t="s">
        <v>380</v>
      </c>
      <c r="D131" s="40" t="s">
        <v>381</v>
      </c>
      <c r="E131" s="40" t="s">
        <v>379</v>
      </c>
      <c r="F131" s="40"/>
      <c r="G131" s="40"/>
      <c r="H131" s="40"/>
    </row>
    <row r="132" spans="1:8" x14ac:dyDescent="0.2">
      <c r="A132" s="40" t="s">
        <v>117</v>
      </c>
      <c r="B132" s="40" t="s">
        <v>379</v>
      </c>
      <c r="C132" s="40" t="s">
        <v>380</v>
      </c>
      <c r="D132" s="40" t="s">
        <v>381</v>
      </c>
      <c r="E132" s="40" t="s">
        <v>379</v>
      </c>
      <c r="F132" s="40" t="s">
        <v>421</v>
      </c>
      <c r="G132" s="40">
        <v>54</v>
      </c>
      <c r="H132" s="40"/>
    </row>
    <row r="133" spans="1:8" x14ac:dyDescent="0.2">
      <c r="A133" s="40" t="s">
        <v>423</v>
      </c>
      <c r="B133" s="40" t="s">
        <v>379</v>
      </c>
      <c r="C133" s="40" t="s">
        <v>380</v>
      </c>
      <c r="D133" s="40" t="s">
        <v>381</v>
      </c>
      <c r="E133" s="40" t="s">
        <v>413</v>
      </c>
      <c r="F133" s="40"/>
      <c r="G133" s="40"/>
      <c r="H133" s="40"/>
    </row>
    <row r="134" spans="1:8" x14ac:dyDescent="0.2">
      <c r="A134" s="40" t="s">
        <v>110</v>
      </c>
      <c r="B134" s="40" t="s">
        <v>379</v>
      </c>
      <c r="C134" s="40" t="s">
        <v>380</v>
      </c>
      <c r="D134" s="40" t="s">
        <v>381</v>
      </c>
      <c r="E134" s="40" t="s">
        <v>413</v>
      </c>
      <c r="F134" s="40" t="s">
        <v>421</v>
      </c>
      <c r="G134" s="40">
        <v>28</v>
      </c>
      <c r="H134" s="40"/>
    </row>
    <row r="135" spans="1:8" x14ac:dyDescent="0.2">
      <c r="A135" s="40" t="s">
        <v>111</v>
      </c>
      <c r="B135" s="40" t="s">
        <v>379</v>
      </c>
      <c r="C135" s="40" t="s">
        <v>380</v>
      </c>
      <c r="D135" s="40" t="s">
        <v>381</v>
      </c>
      <c r="E135" s="40" t="s">
        <v>379</v>
      </c>
      <c r="F135" s="40" t="s">
        <v>421</v>
      </c>
      <c r="G135" s="40">
        <v>16</v>
      </c>
      <c r="H135" s="40"/>
    </row>
    <row r="136" spans="1:8" x14ac:dyDescent="0.2">
      <c r="A136" s="40" t="s">
        <v>107</v>
      </c>
      <c r="B136" s="40" t="s">
        <v>379</v>
      </c>
      <c r="C136" s="40" t="s">
        <v>380</v>
      </c>
      <c r="D136" s="40" t="s">
        <v>381</v>
      </c>
      <c r="E136" s="40" t="s">
        <v>379</v>
      </c>
      <c r="F136" s="40" t="s">
        <v>421</v>
      </c>
      <c r="G136" s="40">
        <v>20</v>
      </c>
      <c r="H136" s="40"/>
    </row>
    <row r="137" spans="1:8" x14ac:dyDescent="0.2">
      <c r="A137" s="40" t="s">
        <v>106</v>
      </c>
      <c r="B137" s="40" t="s">
        <v>379</v>
      </c>
      <c r="C137" s="40" t="s">
        <v>380</v>
      </c>
      <c r="D137" s="40" t="s">
        <v>381</v>
      </c>
      <c r="E137" s="40" t="s">
        <v>413</v>
      </c>
      <c r="F137" s="40" t="s">
        <v>421</v>
      </c>
      <c r="G137" s="40">
        <v>8</v>
      </c>
      <c r="H137" s="40"/>
    </row>
    <row r="138" spans="1:8" x14ac:dyDescent="0.2">
      <c r="A138" s="40" t="s">
        <v>114</v>
      </c>
      <c r="B138" s="40" t="s">
        <v>379</v>
      </c>
      <c r="C138" s="40" t="s">
        <v>380</v>
      </c>
      <c r="D138" s="40" t="s">
        <v>381</v>
      </c>
      <c r="E138" s="40" t="s">
        <v>379</v>
      </c>
      <c r="F138" s="40" t="s">
        <v>421</v>
      </c>
      <c r="G138" s="40">
        <v>7</v>
      </c>
      <c r="H138" s="40"/>
    </row>
    <row r="139" spans="1:8" x14ac:dyDescent="0.2">
      <c r="A139" s="40" t="s">
        <v>104</v>
      </c>
      <c r="B139" s="40" t="s">
        <v>379</v>
      </c>
      <c r="C139" s="40" t="s">
        <v>380</v>
      </c>
      <c r="D139" s="40" t="s">
        <v>381</v>
      </c>
      <c r="E139" s="40" t="s">
        <v>412</v>
      </c>
      <c r="F139" s="40" t="s">
        <v>421</v>
      </c>
      <c r="G139" s="40">
        <v>1</v>
      </c>
      <c r="H139" s="40"/>
    </row>
    <row r="140" spans="1:8" x14ac:dyDescent="0.2">
      <c r="A140" s="40" t="s">
        <v>119</v>
      </c>
      <c r="B140" s="40" t="s">
        <v>379</v>
      </c>
      <c r="C140" s="40" t="s">
        <v>380</v>
      </c>
      <c r="D140" s="40" t="s">
        <v>381</v>
      </c>
      <c r="E140" s="40" t="s">
        <v>397</v>
      </c>
      <c r="F140" s="40"/>
      <c r="G140" s="40"/>
      <c r="H140" s="40"/>
    </row>
    <row r="141" spans="1:8" x14ac:dyDescent="0.2">
      <c r="A141" s="40" t="s">
        <v>424</v>
      </c>
      <c r="B141" s="40" t="s">
        <v>379</v>
      </c>
      <c r="C141" s="40" t="s">
        <v>380</v>
      </c>
      <c r="D141" s="40" t="s">
        <v>381</v>
      </c>
      <c r="E141" s="40" t="s">
        <v>412</v>
      </c>
      <c r="F141" s="40"/>
      <c r="G141" s="40"/>
      <c r="H141" s="40"/>
    </row>
    <row r="142" spans="1:8" x14ac:dyDescent="0.2">
      <c r="A142" s="40" t="s">
        <v>115</v>
      </c>
      <c r="B142" s="40" t="s">
        <v>379</v>
      </c>
      <c r="C142" s="40" t="s">
        <v>380</v>
      </c>
      <c r="D142" s="40" t="s">
        <v>381</v>
      </c>
      <c r="E142" s="40" t="s">
        <v>397</v>
      </c>
      <c r="F142" s="40" t="s">
        <v>421</v>
      </c>
      <c r="G142" s="40">
        <v>6</v>
      </c>
      <c r="H142" s="40"/>
    </row>
    <row r="143" spans="1:8" x14ac:dyDescent="0.2">
      <c r="A143" s="40" t="s">
        <v>120</v>
      </c>
      <c r="B143" s="40" t="s">
        <v>379</v>
      </c>
      <c r="C143" s="40" t="s">
        <v>380</v>
      </c>
      <c r="D143" s="40" t="s">
        <v>381</v>
      </c>
      <c r="E143" s="40" t="s">
        <v>397</v>
      </c>
      <c r="F143" s="40" t="s">
        <v>421</v>
      </c>
      <c r="G143" s="40">
        <v>69</v>
      </c>
      <c r="H143" s="40"/>
    </row>
    <row r="144" spans="1:8" x14ac:dyDescent="0.2">
      <c r="A144" s="40" t="s">
        <v>425</v>
      </c>
      <c r="B144" s="40" t="s">
        <v>379</v>
      </c>
      <c r="C144" s="40" t="s">
        <v>380</v>
      </c>
      <c r="D144" s="40" t="s">
        <v>381</v>
      </c>
      <c r="E144" s="40" t="s">
        <v>397</v>
      </c>
      <c r="F144" s="40"/>
      <c r="G144" s="40"/>
      <c r="H144" s="40"/>
    </row>
    <row r="145" spans="1:8" x14ac:dyDescent="0.2">
      <c r="A145" s="40" t="s">
        <v>116</v>
      </c>
      <c r="B145" s="40" t="s">
        <v>379</v>
      </c>
      <c r="C145" s="40" t="s">
        <v>380</v>
      </c>
      <c r="D145" s="40" t="s">
        <v>381</v>
      </c>
      <c r="E145" s="40" t="s">
        <v>413</v>
      </c>
      <c r="F145" s="40" t="s">
        <v>421</v>
      </c>
      <c r="G145" s="40">
        <v>11</v>
      </c>
      <c r="H145" s="40"/>
    </row>
    <row r="146" spans="1:8" x14ac:dyDescent="0.2">
      <c r="A146" s="40" t="s">
        <v>426</v>
      </c>
      <c r="B146" s="40" t="s">
        <v>379</v>
      </c>
      <c r="C146" s="40" t="s">
        <v>380</v>
      </c>
      <c r="D146" s="40" t="s">
        <v>381</v>
      </c>
      <c r="E146" s="40" t="s">
        <v>397</v>
      </c>
      <c r="F146" s="40"/>
      <c r="G146" s="40"/>
      <c r="H146" s="40"/>
    </row>
    <row r="147" spans="1:8" x14ac:dyDescent="0.2">
      <c r="A147" s="40" t="s">
        <v>427</v>
      </c>
      <c r="B147" s="40" t="s">
        <v>379</v>
      </c>
      <c r="C147" s="40" t="s">
        <v>380</v>
      </c>
      <c r="D147" s="40" t="s">
        <v>381</v>
      </c>
      <c r="E147" s="40" t="s">
        <v>397</v>
      </c>
      <c r="F147" s="40"/>
      <c r="G147" s="40"/>
      <c r="H147" s="40"/>
    </row>
    <row r="148" spans="1:8" x14ac:dyDescent="0.2">
      <c r="A148" s="40" t="s">
        <v>96</v>
      </c>
      <c r="B148" s="40" t="s">
        <v>379</v>
      </c>
      <c r="C148" s="40" t="s">
        <v>380</v>
      </c>
      <c r="D148" s="40" t="s">
        <v>381</v>
      </c>
      <c r="E148" s="40" t="s">
        <v>412</v>
      </c>
      <c r="F148" s="40" t="s">
        <v>428</v>
      </c>
      <c r="G148" s="40">
        <v>1</v>
      </c>
      <c r="H148" s="40"/>
    </row>
    <row r="149" spans="1:8" x14ac:dyDescent="0.2">
      <c r="A149" s="40" t="s">
        <v>429</v>
      </c>
      <c r="B149" s="40" t="s">
        <v>379</v>
      </c>
      <c r="C149" s="40" t="s">
        <v>380</v>
      </c>
      <c r="D149" s="40" t="s">
        <v>381</v>
      </c>
      <c r="E149" s="40" t="s">
        <v>412</v>
      </c>
      <c r="F149" s="40"/>
      <c r="G149" s="40"/>
      <c r="H149" s="40"/>
    </row>
    <row r="150" spans="1:8" x14ac:dyDescent="0.2">
      <c r="A150" s="40" t="s">
        <v>430</v>
      </c>
      <c r="B150" s="40" t="s">
        <v>379</v>
      </c>
      <c r="C150" s="40" t="s">
        <v>380</v>
      </c>
      <c r="D150" s="40" t="s">
        <v>381</v>
      </c>
      <c r="E150" s="40" t="s">
        <v>413</v>
      </c>
      <c r="F150" s="40"/>
      <c r="G150" s="40"/>
      <c r="H150" s="40"/>
    </row>
    <row r="151" spans="1:8" x14ac:dyDescent="0.2">
      <c r="A151" s="40" t="s">
        <v>431</v>
      </c>
      <c r="B151" s="40" t="s">
        <v>379</v>
      </c>
      <c r="C151" s="40" t="s">
        <v>380</v>
      </c>
      <c r="D151" s="40" t="s">
        <v>381</v>
      </c>
      <c r="E151" s="40" t="s">
        <v>397</v>
      </c>
      <c r="F151" s="40" t="s">
        <v>428</v>
      </c>
      <c r="G151" s="40">
        <v>30</v>
      </c>
      <c r="H151" s="40"/>
    </row>
    <row r="152" spans="1:8" x14ac:dyDescent="0.2">
      <c r="A152" s="40" t="s">
        <v>432</v>
      </c>
      <c r="B152" s="40" t="s">
        <v>379</v>
      </c>
      <c r="C152" s="40" t="s">
        <v>380</v>
      </c>
      <c r="D152" s="40" t="s">
        <v>381</v>
      </c>
      <c r="E152" s="40" t="s">
        <v>397</v>
      </c>
      <c r="F152" s="40" t="s">
        <v>428</v>
      </c>
      <c r="G152" s="40">
        <v>28</v>
      </c>
      <c r="H152" s="40"/>
    </row>
    <row r="153" spans="1:8" x14ac:dyDescent="0.2">
      <c r="A153" s="40" t="s">
        <v>433</v>
      </c>
      <c r="B153" s="40" t="s">
        <v>379</v>
      </c>
      <c r="C153" s="40" t="s">
        <v>380</v>
      </c>
      <c r="D153" s="40" t="s">
        <v>381</v>
      </c>
      <c r="E153" s="40" t="s">
        <v>379</v>
      </c>
      <c r="F153" s="40"/>
      <c r="G153" s="40"/>
      <c r="H153" s="40"/>
    </row>
    <row r="154" spans="1:8" x14ac:dyDescent="0.2">
      <c r="A154" s="40" t="s">
        <v>434</v>
      </c>
      <c r="B154" s="40" t="s">
        <v>379</v>
      </c>
      <c r="C154" s="40" t="s">
        <v>380</v>
      </c>
      <c r="D154" s="40" t="s">
        <v>381</v>
      </c>
      <c r="E154" s="40" t="s">
        <v>397</v>
      </c>
      <c r="F154" s="40" t="s">
        <v>428</v>
      </c>
      <c r="G154" s="40">
        <v>2</v>
      </c>
      <c r="H154" s="40"/>
    </row>
    <row r="155" spans="1:8" x14ac:dyDescent="0.2">
      <c r="A155" s="40" t="s">
        <v>90</v>
      </c>
      <c r="B155" s="40" t="s">
        <v>379</v>
      </c>
      <c r="C155" s="40" t="s">
        <v>380</v>
      </c>
      <c r="D155" s="40" t="s">
        <v>381</v>
      </c>
      <c r="E155" s="40" t="s">
        <v>413</v>
      </c>
      <c r="F155" s="40" t="s">
        <v>428</v>
      </c>
      <c r="G155" s="40">
        <v>11</v>
      </c>
      <c r="H155" s="40"/>
    </row>
    <row r="156" spans="1:8" x14ac:dyDescent="0.2">
      <c r="A156" s="40" t="s">
        <v>102</v>
      </c>
      <c r="B156" s="40" t="s">
        <v>379</v>
      </c>
      <c r="C156" s="40" t="s">
        <v>380</v>
      </c>
      <c r="D156" s="40" t="s">
        <v>381</v>
      </c>
      <c r="E156" s="40" t="s">
        <v>397</v>
      </c>
      <c r="F156" s="40" t="s">
        <v>428</v>
      </c>
      <c r="G156" s="40">
        <v>18</v>
      </c>
      <c r="H156" s="40"/>
    </row>
    <row r="157" spans="1:8" x14ac:dyDescent="0.2">
      <c r="A157" s="40" t="s">
        <v>88</v>
      </c>
      <c r="B157" s="40" t="s">
        <v>379</v>
      </c>
      <c r="C157" s="40" t="s">
        <v>380</v>
      </c>
      <c r="D157" s="40" t="s">
        <v>381</v>
      </c>
      <c r="E157" s="40" t="s">
        <v>413</v>
      </c>
      <c r="F157" s="40" t="s">
        <v>428</v>
      </c>
      <c r="G157" s="40">
        <v>31</v>
      </c>
      <c r="H157" s="40"/>
    </row>
    <row r="158" spans="1:8" x14ac:dyDescent="0.2">
      <c r="A158" s="40" t="s">
        <v>89</v>
      </c>
      <c r="B158" s="40" t="s">
        <v>379</v>
      </c>
      <c r="C158" s="40" t="s">
        <v>380</v>
      </c>
      <c r="D158" s="40" t="s">
        <v>381</v>
      </c>
      <c r="E158" s="40" t="s">
        <v>397</v>
      </c>
      <c r="F158" s="40" t="s">
        <v>428</v>
      </c>
      <c r="G158" s="40">
        <v>10</v>
      </c>
      <c r="H158" s="40"/>
    </row>
    <row r="159" spans="1:8" x14ac:dyDescent="0.2">
      <c r="A159" s="40" t="s">
        <v>99</v>
      </c>
      <c r="B159" s="40" t="s">
        <v>379</v>
      </c>
      <c r="C159" s="40" t="s">
        <v>380</v>
      </c>
      <c r="D159" s="40" t="s">
        <v>381</v>
      </c>
      <c r="E159" s="40" t="s">
        <v>397</v>
      </c>
      <c r="F159" s="40" t="s">
        <v>428</v>
      </c>
      <c r="G159" s="40">
        <v>57</v>
      </c>
      <c r="H159" s="40"/>
    </row>
    <row r="160" spans="1:8" x14ac:dyDescent="0.2">
      <c r="A160" s="40" t="s">
        <v>94</v>
      </c>
      <c r="B160" s="40" t="s">
        <v>379</v>
      </c>
      <c r="C160" s="40" t="s">
        <v>380</v>
      </c>
      <c r="D160" s="40" t="s">
        <v>381</v>
      </c>
      <c r="E160" s="40" t="s">
        <v>397</v>
      </c>
      <c r="F160" s="40" t="s">
        <v>428</v>
      </c>
      <c r="G160" s="40">
        <v>25</v>
      </c>
      <c r="H160" s="40"/>
    </row>
    <row r="161" spans="1:8" x14ac:dyDescent="0.2">
      <c r="A161" s="40" t="s">
        <v>435</v>
      </c>
      <c r="B161" s="40" t="s">
        <v>379</v>
      </c>
      <c r="C161" s="40" t="s">
        <v>380</v>
      </c>
      <c r="D161" s="40" t="s">
        <v>381</v>
      </c>
      <c r="E161" s="40" t="s">
        <v>413</v>
      </c>
      <c r="F161" s="40"/>
      <c r="G161" s="40"/>
      <c r="H161" s="40"/>
    </row>
    <row r="162" spans="1:8" x14ac:dyDescent="0.2">
      <c r="A162" s="40" t="s">
        <v>436</v>
      </c>
      <c r="B162" s="40" t="s">
        <v>379</v>
      </c>
      <c r="C162" s="40" t="s">
        <v>380</v>
      </c>
      <c r="D162" s="40" t="s">
        <v>381</v>
      </c>
      <c r="E162" s="40" t="s">
        <v>397</v>
      </c>
      <c r="F162" s="40"/>
      <c r="G162" s="40"/>
      <c r="H162" s="40"/>
    </row>
    <row r="163" spans="1:8" x14ac:dyDescent="0.2">
      <c r="A163" s="40" t="s">
        <v>437</v>
      </c>
      <c r="B163" s="40" t="s">
        <v>379</v>
      </c>
      <c r="C163" s="40" t="s">
        <v>380</v>
      </c>
      <c r="D163" s="40" t="s">
        <v>381</v>
      </c>
      <c r="E163" s="40" t="s">
        <v>397</v>
      </c>
      <c r="F163" s="40"/>
      <c r="G163" s="40"/>
      <c r="H163" s="40"/>
    </row>
    <row r="164" spans="1:8" x14ac:dyDescent="0.2">
      <c r="A164" s="40" t="s">
        <v>438</v>
      </c>
      <c r="B164" s="40" t="s">
        <v>379</v>
      </c>
      <c r="C164" s="40" t="s">
        <v>380</v>
      </c>
      <c r="D164" s="40" t="s">
        <v>381</v>
      </c>
      <c r="E164" s="40" t="s">
        <v>413</v>
      </c>
      <c r="F164" s="40"/>
      <c r="G164" s="40"/>
      <c r="H164" s="40"/>
    </row>
    <row r="165" spans="1:8" x14ac:dyDescent="0.2">
      <c r="A165" s="40" t="s">
        <v>439</v>
      </c>
      <c r="B165" s="40" t="s">
        <v>379</v>
      </c>
      <c r="C165" s="40" t="s">
        <v>380</v>
      </c>
      <c r="D165" s="40" t="s">
        <v>381</v>
      </c>
      <c r="E165" s="40" t="s">
        <v>379</v>
      </c>
      <c r="F165" s="40"/>
      <c r="G165" s="40"/>
      <c r="H165" s="40"/>
    </row>
    <row r="166" spans="1:8" x14ac:dyDescent="0.2">
      <c r="A166" s="40" t="s">
        <v>440</v>
      </c>
      <c r="B166" s="40" t="s">
        <v>379</v>
      </c>
      <c r="C166" s="40" t="s">
        <v>380</v>
      </c>
      <c r="D166" s="40" t="s">
        <v>381</v>
      </c>
      <c r="E166" s="40" t="s">
        <v>397</v>
      </c>
      <c r="F166" s="40" t="s">
        <v>428</v>
      </c>
      <c r="G166" s="40">
        <v>78</v>
      </c>
      <c r="H166" s="40"/>
    </row>
    <row r="167" spans="1:8" x14ac:dyDescent="0.2">
      <c r="A167" s="40" t="s">
        <v>91</v>
      </c>
      <c r="B167" s="40" t="s">
        <v>379</v>
      </c>
      <c r="C167" s="40" t="s">
        <v>380</v>
      </c>
      <c r="D167" s="40" t="s">
        <v>381</v>
      </c>
      <c r="E167" s="40" t="s">
        <v>413</v>
      </c>
      <c r="F167" s="40" t="s">
        <v>428</v>
      </c>
      <c r="G167" s="40">
        <v>89</v>
      </c>
      <c r="H167" s="40"/>
    </row>
    <row r="168" spans="1:8" x14ac:dyDescent="0.2">
      <c r="A168" s="40" t="s">
        <v>97</v>
      </c>
      <c r="B168" s="40" t="s">
        <v>379</v>
      </c>
      <c r="C168" s="40" t="s">
        <v>380</v>
      </c>
      <c r="D168" s="40" t="s">
        <v>381</v>
      </c>
      <c r="E168" s="40" t="s">
        <v>397</v>
      </c>
      <c r="F168" s="40" t="s">
        <v>428</v>
      </c>
      <c r="G168" s="40">
        <v>43</v>
      </c>
      <c r="H168" s="40"/>
    </row>
    <row r="169" spans="1:8" x14ac:dyDescent="0.2">
      <c r="A169" s="40" t="s">
        <v>95</v>
      </c>
      <c r="B169" s="40" t="s">
        <v>379</v>
      </c>
      <c r="C169" s="40" t="s">
        <v>380</v>
      </c>
      <c r="D169" s="40" t="s">
        <v>381</v>
      </c>
      <c r="E169" s="40" t="s">
        <v>397</v>
      </c>
      <c r="F169" s="40" t="s">
        <v>428</v>
      </c>
      <c r="G169" s="40">
        <v>16</v>
      </c>
      <c r="H169" s="40"/>
    </row>
    <row r="170" spans="1:8" x14ac:dyDescent="0.2">
      <c r="A170" s="40" t="s">
        <v>441</v>
      </c>
      <c r="B170" s="40" t="s">
        <v>379</v>
      </c>
      <c r="C170" s="40" t="s">
        <v>380</v>
      </c>
      <c r="D170" s="40" t="s">
        <v>381</v>
      </c>
      <c r="E170" s="40" t="s">
        <v>397</v>
      </c>
      <c r="F170" s="40" t="s">
        <v>428</v>
      </c>
      <c r="G170" s="40">
        <v>89</v>
      </c>
      <c r="H170" s="40"/>
    </row>
    <row r="171" spans="1:8" x14ac:dyDescent="0.2">
      <c r="A171" s="40" t="s">
        <v>98</v>
      </c>
      <c r="B171" s="40" t="s">
        <v>379</v>
      </c>
      <c r="C171" s="40" t="s">
        <v>380</v>
      </c>
      <c r="D171" s="40" t="s">
        <v>381</v>
      </c>
      <c r="E171" s="40" t="s">
        <v>413</v>
      </c>
      <c r="F171" s="40" t="s">
        <v>428</v>
      </c>
      <c r="G171" s="40">
        <v>26</v>
      </c>
      <c r="H171" s="40"/>
    </row>
    <row r="172" spans="1:8" x14ac:dyDescent="0.2">
      <c r="A172" s="40" t="s">
        <v>92</v>
      </c>
      <c r="B172" s="40" t="s">
        <v>379</v>
      </c>
      <c r="C172" s="40" t="s">
        <v>380</v>
      </c>
      <c r="D172" s="40" t="s">
        <v>381</v>
      </c>
      <c r="E172" s="40" t="s">
        <v>397</v>
      </c>
      <c r="F172" s="40" t="s">
        <v>428</v>
      </c>
      <c r="G172" s="40">
        <v>27</v>
      </c>
      <c r="H172" s="40"/>
    </row>
    <row r="173" spans="1:8" x14ac:dyDescent="0.2">
      <c r="A173" s="40" t="s">
        <v>93</v>
      </c>
      <c r="B173" s="40" t="s">
        <v>379</v>
      </c>
      <c r="C173" s="40" t="s">
        <v>380</v>
      </c>
      <c r="D173" s="40" t="s">
        <v>381</v>
      </c>
      <c r="E173" s="40" t="s">
        <v>397</v>
      </c>
      <c r="F173" s="40" t="s">
        <v>428</v>
      </c>
      <c r="G173" s="40">
        <v>33</v>
      </c>
      <c r="H173" s="40"/>
    </row>
    <row r="174" spans="1:8" x14ac:dyDescent="0.2">
      <c r="A174" s="40" t="s">
        <v>101</v>
      </c>
      <c r="B174" s="40" t="s">
        <v>379</v>
      </c>
      <c r="C174" s="40" t="s">
        <v>380</v>
      </c>
      <c r="D174" s="40" t="s">
        <v>381</v>
      </c>
      <c r="E174" s="40" t="s">
        <v>397</v>
      </c>
      <c r="F174" s="40" t="s">
        <v>428</v>
      </c>
      <c r="G174" s="40">
        <v>19</v>
      </c>
      <c r="H174" s="40"/>
    </row>
    <row r="175" spans="1:8" x14ac:dyDescent="0.2">
      <c r="A175" s="40" t="s">
        <v>442</v>
      </c>
      <c r="B175" s="40" t="s">
        <v>379</v>
      </c>
      <c r="C175" s="40" t="s">
        <v>380</v>
      </c>
      <c r="D175" s="40" t="s">
        <v>381</v>
      </c>
      <c r="E175" s="40" t="s">
        <v>397</v>
      </c>
      <c r="F175" s="40"/>
      <c r="G175" s="40"/>
      <c r="H175" s="40"/>
    </row>
    <row r="176" spans="1:8" x14ac:dyDescent="0.2">
      <c r="A176" s="40" t="s">
        <v>443</v>
      </c>
      <c r="B176" s="40" t="s">
        <v>379</v>
      </c>
      <c r="C176" s="40" t="s">
        <v>380</v>
      </c>
      <c r="D176" s="40" t="s">
        <v>381</v>
      </c>
      <c r="E176" s="40" t="s">
        <v>412</v>
      </c>
      <c r="F176" s="40"/>
      <c r="G176" s="40"/>
      <c r="H176" s="40"/>
    </row>
    <row r="177" spans="1:8" x14ac:dyDescent="0.2">
      <c r="A177" s="40" t="s">
        <v>444</v>
      </c>
      <c r="B177" s="40" t="s">
        <v>379</v>
      </c>
      <c r="C177" s="40" t="s">
        <v>380</v>
      </c>
      <c r="D177" s="40" t="s">
        <v>381</v>
      </c>
      <c r="E177" s="40" t="s">
        <v>412</v>
      </c>
      <c r="F177" s="40"/>
      <c r="G177" s="40"/>
      <c r="H177" s="40"/>
    </row>
    <row r="178" spans="1:8" x14ac:dyDescent="0.2">
      <c r="A178" s="40" t="s">
        <v>140</v>
      </c>
      <c r="B178" s="40" t="s">
        <v>379</v>
      </c>
      <c r="C178" s="40" t="s">
        <v>380</v>
      </c>
      <c r="D178" s="40" t="s">
        <v>381</v>
      </c>
      <c r="E178" s="40" t="s">
        <v>397</v>
      </c>
      <c r="F178" s="40" t="s">
        <v>138</v>
      </c>
      <c r="G178" s="40">
        <v>17</v>
      </c>
      <c r="H178" s="40"/>
    </row>
    <row r="179" spans="1:8" x14ac:dyDescent="0.2">
      <c r="A179" s="40" t="s">
        <v>148</v>
      </c>
      <c r="B179" s="40" t="s">
        <v>379</v>
      </c>
      <c r="C179" s="40" t="s">
        <v>380</v>
      </c>
      <c r="D179" s="40" t="s">
        <v>381</v>
      </c>
      <c r="E179" s="40" t="s">
        <v>413</v>
      </c>
      <c r="F179" s="40" t="s">
        <v>138</v>
      </c>
      <c r="G179" s="40">
        <v>19</v>
      </c>
      <c r="H179" s="40"/>
    </row>
    <row r="180" spans="1:8" x14ac:dyDescent="0.2">
      <c r="A180" s="40" t="s">
        <v>155</v>
      </c>
      <c r="B180" s="40" t="s">
        <v>379</v>
      </c>
      <c r="C180" s="40" t="s">
        <v>380</v>
      </c>
      <c r="D180" s="40" t="s">
        <v>381</v>
      </c>
      <c r="E180" s="40" t="s">
        <v>413</v>
      </c>
      <c r="F180" s="40" t="s">
        <v>138</v>
      </c>
      <c r="G180" s="40">
        <v>44</v>
      </c>
      <c r="H180" s="40"/>
    </row>
    <row r="181" spans="1:8" x14ac:dyDescent="0.2">
      <c r="A181" s="40" t="s">
        <v>445</v>
      </c>
      <c r="B181" s="40" t="s">
        <v>379</v>
      </c>
      <c r="C181" s="40" t="s">
        <v>380</v>
      </c>
      <c r="D181" s="40" t="s">
        <v>381</v>
      </c>
      <c r="E181" s="40" t="s">
        <v>413</v>
      </c>
      <c r="F181" s="40"/>
      <c r="G181" s="40"/>
      <c r="H181" s="40"/>
    </row>
    <row r="182" spans="1:8" x14ac:dyDescent="0.2">
      <c r="A182" s="40" t="s">
        <v>446</v>
      </c>
      <c r="B182" s="40" t="s">
        <v>379</v>
      </c>
      <c r="C182" s="40" t="s">
        <v>380</v>
      </c>
      <c r="D182" s="40" t="s">
        <v>381</v>
      </c>
      <c r="E182" s="40" t="s">
        <v>413</v>
      </c>
      <c r="F182" s="40"/>
      <c r="G182" s="40"/>
      <c r="H182" s="40"/>
    </row>
    <row r="183" spans="1:8" x14ac:dyDescent="0.2">
      <c r="A183" s="40" t="s">
        <v>152</v>
      </c>
      <c r="B183" s="40" t="s">
        <v>379</v>
      </c>
      <c r="C183" s="40" t="s">
        <v>380</v>
      </c>
      <c r="D183" s="40" t="s">
        <v>381</v>
      </c>
      <c r="E183" s="40" t="s">
        <v>413</v>
      </c>
      <c r="F183" s="40" t="s">
        <v>138</v>
      </c>
      <c r="G183" s="40">
        <v>13</v>
      </c>
      <c r="H183" s="40"/>
    </row>
    <row r="184" spans="1:8" x14ac:dyDescent="0.2">
      <c r="A184" s="40" t="s">
        <v>45</v>
      </c>
      <c r="B184" s="40" t="s">
        <v>379</v>
      </c>
      <c r="C184" s="40" t="s">
        <v>380</v>
      </c>
      <c r="D184" s="40" t="s">
        <v>381</v>
      </c>
      <c r="E184" s="40" t="s">
        <v>413</v>
      </c>
      <c r="F184" s="40" t="s">
        <v>35</v>
      </c>
      <c r="G184" s="40">
        <v>5</v>
      </c>
    </row>
    <row r="185" spans="1:8" x14ac:dyDescent="0.2">
      <c r="A185" s="40" t="s">
        <v>447</v>
      </c>
      <c r="B185" s="40" t="s">
        <v>379</v>
      </c>
      <c r="C185" s="40" t="s">
        <v>380</v>
      </c>
      <c r="D185" s="40" t="s">
        <v>381</v>
      </c>
      <c r="E185" s="40" t="s">
        <v>413</v>
      </c>
      <c r="F185" s="40"/>
      <c r="G185" s="40"/>
      <c r="H185" s="40"/>
    </row>
    <row r="186" spans="1:8" x14ac:dyDescent="0.2">
      <c r="A186" s="40" t="s">
        <v>145</v>
      </c>
      <c r="B186" s="40" t="s">
        <v>379</v>
      </c>
      <c r="C186" s="40" t="s">
        <v>380</v>
      </c>
      <c r="D186" s="40" t="s">
        <v>381</v>
      </c>
      <c r="E186" s="40" t="s">
        <v>413</v>
      </c>
      <c r="F186" s="40" t="s">
        <v>138</v>
      </c>
      <c r="G186" s="40">
        <v>88</v>
      </c>
      <c r="H186" s="40"/>
    </row>
    <row r="187" spans="1:8" x14ac:dyDescent="0.2">
      <c r="A187" s="40" t="s">
        <v>147</v>
      </c>
      <c r="B187" s="40" t="s">
        <v>379</v>
      </c>
      <c r="C187" s="40" t="s">
        <v>380</v>
      </c>
      <c r="D187" s="40" t="s">
        <v>381</v>
      </c>
      <c r="E187" s="40" t="s">
        <v>413</v>
      </c>
      <c r="F187" s="40" t="s">
        <v>138</v>
      </c>
      <c r="G187" s="40">
        <v>21</v>
      </c>
      <c r="H187" s="40"/>
    </row>
    <row r="188" spans="1:8" x14ac:dyDescent="0.2">
      <c r="A188" s="40" t="s">
        <v>149</v>
      </c>
      <c r="B188" s="40" t="s">
        <v>379</v>
      </c>
      <c r="C188" s="40" t="s">
        <v>380</v>
      </c>
      <c r="D188" s="40" t="s">
        <v>381</v>
      </c>
      <c r="E188" s="40" t="s">
        <v>397</v>
      </c>
      <c r="F188" s="40" t="s">
        <v>138</v>
      </c>
      <c r="G188" s="40">
        <v>48</v>
      </c>
      <c r="H188" s="40"/>
    </row>
    <row r="189" spans="1:8" x14ac:dyDescent="0.2">
      <c r="A189" s="40" t="s">
        <v>150</v>
      </c>
      <c r="B189" s="40" t="s">
        <v>379</v>
      </c>
      <c r="C189" s="40" t="s">
        <v>380</v>
      </c>
      <c r="D189" s="40" t="s">
        <v>381</v>
      </c>
      <c r="E189" s="40" t="s">
        <v>397</v>
      </c>
      <c r="F189" s="40" t="s">
        <v>138</v>
      </c>
      <c r="G189" s="40">
        <v>46</v>
      </c>
      <c r="H189" s="40"/>
    </row>
    <row r="190" spans="1:8" x14ac:dyDescent="0.2">
      <c r="A190" s="40" t="s">
        <v>139</v>
      </c>
      <c r="B190" s="40" t="s">
        <v>379</v>
      </c>
      <c r="C190" s="40" t="s">
        <v>380</v>
      </c>
      <c r="D190" s="40" t="s">
        <v>381</v>
      </c>
      <c r="E190" s="40" t="s">
        <v>397</v>
      </c>
      <c r="F190" s="40" t="s">
        <v>138</v>
      </c>
      <c r="G190" s="40">
        <v>10</v>
      </c>
      <c r="H190" s="40"/>
    </row>
    <row r="191" spans="1:8" x14ac:dyDescent="0.2">
      <c r="A191" s="40" t="s">
        <v>48</v>
      </c>
      <c r="B191" s="40" t="s">
        <v>379</v>
      </c>
      <c r="C191" s="40" t="s">
        <v>380</v>
      </c>
      <c r="D191" s="40" t="s">
        <v>381</v>
      </c>
      <c r="E191" s="40" t="s">
        <v>397</v>
      </c>
      <c r="F191" s="40"/>
      <c r="G191" s="40"/>
      <c r="H191" s="40"/>
    </row>
    <row r="192" spans="1:8" x14ac:dyDescent="0.2">
      <c r="A192" s="40" t="s">
        <v>144</v>
      </c>
      <c r="B192" s="40" t="s">
        <v>379</v>
      </c>
      <c r="C192" s="40" t="s">
        <v>380</v>
      </c>
      <c r="D192" s="40" t="s">
        <v>381</v>
      </c>
      <c r="E192" s="40" t="s">
        <v>397</v>
      </c>
      <c r="F192" s="40" t="s">
        <v>138</v>
      </c>
      <c r="G192" s="40">
        <v>72</v>
      </c>
      <c r="H192" s="40"/>
    </row>
    <row r="193" spans="1:8" x14ac:dyDescent="0.2">
      <c r="A193" s="40" t="s">
        <v>142</v>
      </c>
      <c r="B193" s="40" t="s">
        <v>379</v>
      </c>
      <c r="C193" s="40" t="s">
        <v>380</v>
      </c>
      <c r="D193" s="40" t="s">
        <v>381</v>
      </c>
      <c r="E193" s="40" t="s">
        <v>397</v>
      </c>
      <c r="F193" s="40" t="s">
        <v>138</v>
      </c>
      <c r="G193" s="40">
        <v>15</v>
      </c>
      <c r="H193" s="40"/>
    </row>
    <row r="194" spans="1:8" x14ac:dyDescent="0.2">
      <c r="A194" s="40" t="s">
        <v>448</v>
      </c>
      <c r="B194" s="40" t="s">
        <v>379</v>
      </c>
      <c r="C194" s="40" t="s">
        <v>380</v>
      </c>
      <c r="D194" s="40" t="s">
        <v>381</v>
      </c>
      <c r="E194" s="40" t="s">
        <v>397</v>
      </c>
      <c r="F194" s="40"/>
      <c r="G194" s="40"/>
      <c r="H194" s="40"/>
    </row>
    <row r="195" spans="1:8" x14ac:dyDescent="0.2">
      <c r="A195" s="40" t="s">
        <v>157</v>
      </c>
      <c r="B195" s="40" t="s">
        <v>379</v>
      </c>
      <c r="C195" s="40" t="s">
        <v>380</v>
      </c>
      <c r="D195" s="40" t="s">
        <v>381</v>
      </c>
      <c r="E195" s="40" t="s">
        <v>397</v>
      </c>
      <c r="F195" s="40" t="s">
        <v>138</v>
      </c>
      <c r="G195" s="40">
        <v>8</v>
      </c>
      <c r="H195" s="40"/>
    </row>
    <row r="196" spans="1:8" x14ac:dyDescent="0.2">
      <c r="A196" s="40" t="s">
        <v>143</v>
      </c>
      <c r="B196" s="40" t="s">
        <v>379</v>
      </c>
      <c r="C196" s="40" t="s">
        <v>380</v>
      </c>
      <c r="D196" s="40" t="s">
        <v>381</v>
      </c>
      <c r="E196" s="40" t="s">
        <v>397</v>
      </c>
      <c r="F196" s="40" t="s">
        <v>138</v>
      </c>
      <c r="G196" s="40">
        <v>62</v>
      </c>
      <c r="H196" s="40"/>
    </row>
    <row r="197" spans="1:8" x14ac:dyDescent="0.2">
      <c r="A197" s="40" t="s">
        <v>156</v>
      </c>
      <c r="B197" s="40" t="s">
        <v>379</v>
      </c>
      <c r="C197" s="40" t="s">
        <v>380</v>
      </c>
      <c r="D197" s="40" t="s">
        <v>381</v>
      </c>
      <c r="E197" s="40" t="s">
        <v>397</v>
      </c>
      <c r="F197" s="40" t="s">
        <v>138</v>
      </c>
      <c r="G197" s="40">
        <v>2</v>
      </c>
      <c r="H197" s="40"/>
    </row>
    <row r="198" spans="1:8" x14ac:dyDescent="0.2">
      <c r="A198" s="40" t="s">
        <v>158</v>
      </c>
      <c r="B198" s="40" t="s">
        <v>379</v>
      </c>
      <c r="C198" s="40" t="s">
        <v>380</v>
      </c>
      <c r="D198" s="40" t="s">
        <v>381</v>
      </c>
      <c r="E198" s="40" t="s">
        <v>397</v>
      </c>
      <c r="F198" s="40" t="s">
        <v>138</v>
      </c>
      <c r="G198" s="40">
        <v>24</v>
      </c>
      <c r="H198" s="40"/>
    </row>
    <row r="199" spans="1:8" x14ac:dyDescent="0.2">
      <c r="A199" s="40" t="s">
        <v>449</v>
      </c>
      <c r="B199" s="40" t="s">
        <v>379</v>
      </c>
      <c r="C199" s="40" t="s">
        <v>380</v>
      </c>
      <c r="D199" s="40" t="s">
        <v>381</v>
      </c>
      <c r="E199" s="40" t="s">
        <v>413</v>
      </c>
      <c r="F199" s="40"/>
      <c r="G199" s="40"/>
      <c r="H199" s="40"/>
    </row>
    <row r="200" spans="1:8" x14ac:dyDescent="0.2">
      <c r="A200" s="40" t="s">
        <v>55</v>
      </c>
      <c r="B200" s="40" t="s">
        <v>379</v>
      </c>
      <c r="C200" s="40" t="s">
        <v>380</v>
      </c>
      <c r="D200" s="40" t="s">
        <v>381</v>
      </c>
      <c r="E200" s="40" t="s">
        <v>412</v>
      </c>
      <c r="F200" s="40" t="s">
        <v>52</v>
      </c>
      <c r="G200" s="40">
        <v>78</v>
      </c>
      <c r="H200" s="40"/>
    </row>
    <row r="201" spans="1:8" x14ac:dyDescent="0.2">
      <c r="A201" s="40" t="s">
        <v>450</v>
      </c>
      <c r="B201" s="40" t="s">
        <v>379</v>
      </c>
      <c r="C201" s="40" t="s">
        <v>380</v>
      </c>
      <c r="D201" s="40" t="s">
        <v>381</v>
      </c>
      <c r="E201" s="40" t="s">
        <v>412</v>
      </c>
      <c r="F201" s="40"/>
      <c r="G201" s="40"/>
      <c r="H201" s="40"/>
    </row>
    <row r="202" spans="1:8" x14ac:dyDescent="0.2">
      <c r="A202" s="40" t="s">
        <v>66</v>
      </c>
      <c r="B202" s="40" t="s">
        <v>379</v>
      </c>
      <c r="C202" s="40" t="s">
        <v>380</v>
      </c>
      <c r="D202" s="40" t="s">
        <v>381</v>
      </c>
      <c r="E202" s="40" t="s">
        <v>397</v>
      </c>
      <c r="F202" s="40" t="s">
        <v>52</v>
      </c>
      <c r="G202" s="40">
        <v>42</v>
      </c>
      <c r="H202" s="40"/>
    </row>
    <row r="203" spans="1:8" x14ac:dyDescent="0.2">
      <c r="A203" s="40" t="s">
        <v>451</v>
      </c>
      <c r="B203" s="40" t="s">
        <v>379</v>
      </c>
      <c r="C203" s="40" t="s">
        <v>380</v>
      </c>
      <c r="D203" s="40" t="s">
        <v>381</v>
      </c>
      <c r="E203" s="40" t="s">
        <v>397</v>
      </c>
      <c r="F203" s="40" t="s">
        <v>52</v>
      </c>
      <c r="G203" s="40">
        <v>22</v>
      </c>
      <c r="H203" s="40"/>
    </row>
    <row r="204" spans="1:8" x14ac:dyDescent="0.2">
      <c r="A204" s="40" t="s">
        <v>452</v>
      </c>
      <c r="B204" s="40" t="s">
        <v>379</v>
      </c>
      <c r="C204" s="40" t="s">
        <v>380</v>
      </c>
      <c r="D204" s="40" t="s">
        <v>381</v>
      </c>
      <c r="E204" s="40" t="s">
        <v>413</v>
      </c>
      <c r="F204" s="40" t="s">
        <v>52</v>
      </c>
      <c r="G204" s="40">
        <v>8</v>
      </c>
      <c r="H204" s="40"/>
    </row>
    <row r="205" spans="1:8" x14ac:dyDescent="0.2">
      <c r="A205" s="40" t="s">
        <v>59</v>
      </c>
      <c r="B205" s="40" t="s">
        <v>379</v>
      </c>
      <c r="C205" s="40" t="s">
        <v>380</v>
      </c>
      <c r="D205" s="40" t="s">
        <v>381</v>
      </c>
      <c r="E205" s="40" t="s">
        <v>413</v>
      </c>
      <c r="F205" s="40" t="s">
        <v>52</v>
      </c>
      <c r="G205" s="40">
        <v>11</v>
      </c>
      <c r="H205" s="40"/>
    </row>
    <row r="206" spans="1:8" x14ac:dyDescent="0.2">
      <c r="A206" s="40" t="s">
        <v>57</v>
      </c>
      <c r="B206" s="40" t="s">
        <v>379</v>
      </c>
      <c r="C206" s="40" t="s">
        <v>380</v>
      </c>
      <c r="D206" s="40" t="s">
        <v>381</v>
      </c>
      <c r="E206" s="40" t="s">
        <v>397</v>
      </c>
      <c r="F206" s="40" t="s">
        <v>52</v>
      </c>
      <c r="G206" s="40">
        <v>87</v>
      </c>
      <c r="H206" s="40"/>
    </row>
    <row r="207" spans="1:8" x14ac:dyDescent="0.2">
      <c r="A207" s="40" t="s">
        <v>56</v>
      </c>
      <c r="B207" s="40" t="s">
        <v>379</v>
      </c>
      <c r="C207" s="40" t="s">
        <v>380</v>
      </c>
      <c r="D207" s="40" t="s">
        <v>381</v>
      </c>
      <c r="E207" s="40" t="s">
        <v>397</v>
      </c>
      <c r="F207" s="40" t="s">
        <v>52</v>
      </c>
      <c r="G207" s="40">
        <v>3</v>
      </c>
      <c r="H207" s="40"/>
    </row>
    <row r="208" spans="1:8" x14ac:dyDescent="0.2">
      <c r="A208" s="40" t="s">
        <v>65</v>
      </c>
      <c r="B208" s="40" t="s">
        <v>379</v>
      </c>
      <c r="C208" s="40" t="s">
        <v>380</v>
      </c>
      <c r="D208" s="40" t="s">
        <v>381</v>
      </c>
      <c r="E208" s="40" t="s">
        <v>413</v>
      </c>
      <c r="F208" s="40" t="s">
        <v>52</v>
      </c>
      <c r="G208" s="40">
        <v>25</v>
      </c>
      <c r="H208" s="40"/>
    </row>
    <row r="209" spans="1:8" x14ac:dyDescent="0.2">
      <c r="A209" s="40" t="s">
        <v>453</v>
      </c>
      <c r="B209" s="40" t="s">
        <v>379</v>
      </c>
      <c r="C209" s="40" t="s">
        <v>380</v>
      </c>
      <c r="D209" s="40" t="s">
        <v>381</v>
      </c>
      <c r="E209" s="40" t="s">
        <v>397</v>
      </c>
      <c r="F209" s="40"/>
      <c r="G209" s="40"/>
      <c r="H209" s="40"/>
    </row>
    <row r="210" spans="1:8" x14ac:dyDescent="0.2">
      <c r="A210" s="40" t="s">
        <v>454</v>
      </c>
      <c r="B210" s="40" t="s">
        <v>379</v>
      </c>
      <c r="C210" s="40" t="s">
        <v>380</v>
      </c>
      <c r="D210" s="40" t="s">
        <v>381</v>
      </c>
      <c r="E210" s="40" t="s">
        <v>413</v>
      </c>
      <c r="F210" s="40" t="s">
        <v>52</v>
      </c>
      <c r="G210" s="40">
        <v>58</v>
      </c>
      <c r="H210" s="40"/>
    </row>
    <row r="211" spans="1:8" x14ac:dyDescent="0.2">
      <c r="A211" s="40" t="s">
        <v>63</v>
      </c>
      <c r="B211" s="40" t="s">
        <v>379</v>
      </c>
      <c r="C211" s="40" t="s">
        <v>380</v>
      </c>
      <c r="D211" s="40" t="s">
        <v>381</v>
      </c>
      <c r="E211" s="40" t="s">
        <v>413</v>
      </c>
      <c r="F211" s="40" t="s">
        <v>52</v>
      </c>
      <c r="G211" s="40">
        <v>88</v>
      </c>
      <c r="H211" s="40"/>
    </row>
    <row r="212" spans="1:8" x14ac:dyDescent="0.2">
      <c r="A212" s="40" t="s">
        <v>67</v>
      </c>
      <c r="B212" s="40" t="s">
        <v>379</v>
      </c>
      <c r="C212" s="40" t="s">
        <v>380</v>
      </c>
      <c r="D212" s="40" t="s">
        <v>381</v>
      </c>
      <c r="E212" s="40" t="s">
        <v>397</v>
      </c>
      <c r="F212" s="40" t="s">
        <v>52</v>
      </c>
      <c r="G212" s="40">
        <v>17</v>
      </c>
      <c r="H212" s="40"/>
    </row>
    <row r="213" spans="1:8" x14ac:dyDescent="0.2">
      <c r="A213" s="40" t="s">
        <v>62</v>
      </c>
      <c r="B213" s="40" t="s">
        <v>379</v>
      </c>
      <c r="C213" s="40" t="s">
        <v>380</v>
      </c>
      <c r="D213" s="40" t="s">
        <v>381</v>
      </c>
      <c r="E213" s="40" t="s">
        <v>397</v>
      </c>
      <c r="F213" s="40" t="s">
        <v>52</v>
      </c>
      <c r="G213" s="40">
        <v>19</v>
      </c>
      <c r="H213" s="40"/>
    </row>
    <row r="214" spans="1:8" x14ac:dyDescent="0.2">
      <c r="A214" s="40" t="s">
        <v>69</v>
      </c>
      <c r="B214" s="40" t="s">
        <v>379</v>
      </c>
      <c r="C214" s="40" t="s">
        <v>380</v>
      </c>
      <c r="D214" s="40" t="s">
        <v>381</v>
      </c>
      <c r="E214" s="40" t="s">
        <v>397</v>
      </c>
      <c r="F214" s="40" t="s">
        <v>52</v>
      </c>
      <c r="G214" s="40">
        <v>55</v>
      </c>
      <c r="H214" s="40"/>
    </row>
    <row r="215" spans="1:8" x14ac:dyDescent="0.2">
      <c r="A215" s="40" t="s">
        <v>68</v>
      </c>
      <c r="B215" s="40" t="s">
        <v>379</v>
      </c>
      <c r="C215" s="40" t="s">
        <v>380</v>
      </c>
      <c r="D215" s="40" t="s">
        <v>381</v>
      </c>
      <c r="E215" s="40" t="s">
        <v>413</v>
      </c>
      <c r="F215" s="40" t="s">
        <v>52</v>
      </c>
      <c r="G215" s="40">
        <v>69</v>
      </c>
      <c r="H215" s="40"/>
    </row>
    <row r="216" spans="1:8" x14ac:dyDescent="0.2">
      <c r="A216" s="40" t="s">
        <v>455</v>
      </c>
      <c r="B216" s="40" t="s">
        <v>379</v>
      </c>
      <c r="C216" s="40" t="s">
        <v>456</v>
      </c>
      <c r="D216" s="40" t="s">
        <v>381</v>
      </c>
      <c r="E216" s="40" t="s">
        <v>397</v>
      </c>
      <c r="F216" s="40"/>
      <c r="G216" s="40"/>
      <c r="H216" s="40"/>
    </row>
    <row r="217" spans="1:8" x14ac:dyDescent="0.2">
      <c r="A217" s="40" t="s">
        <v>457</v>
      </c>
      <c r="B217" s="40" t="s">
        <v>379</v>
      </c>
      <c r="C217" s="40" t="s">
        <v>380</v>
      </c>
      <c r="D217" s="40" t="s">
        <v>381</v>
      </c>
      <c r="E217" s="40" t="s">
        <v>413</v>
      </c>
      <c r="F217" s="40"/>
      <c r="G217" s="40"/>
      <c r="H217" s="40"/>
    </row>
    <row r="218" spans="1:8" x14ac:dyDescent="0.2">
      <c r="A218" s="40" t="s">
        <v>53</v>
      </c>
      <c r="B218" s="40" t="s">
        <v>379</v>
      </c>
      <c r="C218" s="40" t="s">
        <v>380</v>
      </c>
      <c r="D218" s="40" t="s">
        <v>381</v>
      </c>
      <c r="E218" s="40" t="s">
        <v>397</v>
      </c>
      <c r="F218" s="40" t="s">
        <v>52</v>
      </c>
      <c r="G218" s="40">
        <v>55</v>
      </c>
      <c r="H218" s="40"/>
    </row>
    <row r="219" spans="1:8" x14ac:dyDescent="0.2">
      <c r="A219" s="40" t="s">
        <v>458</v>
      </c>
      <c r="B219" s="40" t="s">
        <v>379</v>
      </c>
      <c r="C219" s="40" t="s">
        <v>380</v>
      </c>
      <c r="D219" s="40" t="s">
        <v>381</v>
      </c>
      <c r="E219" s="40" t="s">
        <v>397</v>
      </c>
      <c r="F219" s="40"/>
      <c r="G219" s="40"/>
      <c r="H219" s="40"/>
    </row>
    <row r="220" spans="1:8" x14ac:dyDescent="0.2">
      <c r="A220" s="40" t="s">
        <v>58</v>
      </c>
      <c r="B220" s="40" t="s">
        <v>379</v>
      </c>
      <c r="C220" s="40" t="s">
        <v>380</v>
      </c>
      <c r="D220" s="40" t="s">
        <v>381</v>
      </c>
      <c r="E220" s="40" t="s">
        <v>397</v>
      </c>
      <c r="F220" s="40" t="s">
        <v>52</v>
      </c>
      <c r="G220" s="40">
        <v>18</v>
      </c>
      <c r="H220" s="40"/>
    </row>
    <row r="221" spans="1:8" x14ac:dyDescent="0.2">
      <c r="A221" s="40" t="s">
        <v>459</v>
      </c>
      <c r="B221" s="40" t="s">
        <v>379</v>
      </c>
      <c r="C221" s="40" t="s">
        <v>380</v>
      </c>
      <c r="D221" s="40" t="s">
        <v>381</v>
      </c>
      <c r="E221" s="40" t="s">
        <v>397</v>
      </c>
      <c r="F221" s="40"/>
      <c r="G221" s="40"/>
      <c r="H221" s="40"/>
    </row>
    <row r="222" spans="1:8" x14ac:dyDescent="0.2">
      <c r="A222" s="40" t="s">
        <v>460</v>
      </c>
      <c r="B222" s="40" t="s">
        <v>379</v>
      </c>
      <c r="C222" s="40" t="s">
        <v>456</v>
      </c>
      <c r="D222" s="40" t="s">
        <v>381</v>
      </c>
      <c r="E222" s="40" t="s">
        <v>397</v>
      </c>
      <c r="F222" s="40"/>
      <c r="G222" s="40"/>
      <c r="H222" s="40"/>
    </row>
    <row r="223" spans="1:8" x14ac:dyDescent="0.2">
      <c r="A223" s="40" t="s">
        <v>461</v>
      </c>
      <c r="B223" s="40" t="s">
        <v>379</v>
      </c>
      <c r="C223" s="40" t="s">
        <v>380</v>
      </c>
      <c r="D223" s="40" t="s">
        <v>381</v>
      </c>
      <c r="E223" s="40" t="s">
        <v>397</v>
      </c>
      <c r="F223" s="40"/>
      <c r="G223" s="40"/>
      <c r="H223" s="40"/>
    </row>
    <row r="224" spans="1:8" x14ac:dyDescent="0.2">
      <c r="A224" s="40" t="s">
        <v>60</v>
      </c>
      <c r="B224" s="40" t="s">
        <v>379</v>
      </c>
      <c r="C224" s="40" t="s">
        <v>380</v>
      </c>
      <c r="D224" s="40" t="s">
        <v>381</v>
      </c>
      <c r="E224" s="40" t="s">
        <v>397</v>
      </c>
      <c r="F224" s="40" t="s">
        <v>52</v>
      </c>
      <c r="G224" s="40">
        <v>13</v>
      </c>
      <c r="H224" s="40"/>
    </row>
    <row r="225" spans="1:8" x14ac:dyDescent="0.2">
      <c r="A225" s="40" t="s">
        <v>61</v>
      </c>
      <c r="B225" s="40" t="s">
        <v>379</v>
      </c>
      <c r="C225" s="40" t="s">
        <v>380</v>
      </c>
      <c r="D225" s="40" t="s">
        <v>381</v>
      </c>
      <c r="E225" s="40" t="s">
        <v>413</v>
      </c>
      <c r="F225" s="40" t="s">
        <v>52</v>
      </c>
      <c r="G225" s="40">
        <v>30</v>
      </c>
      <c r="H225" s="40"/>
    </row>
    <row r="226" spans="1:8" x14ac:dyDescent="0.2">
      <c r="A226" s="40" t="s">
        <v>462</v>
      </c>
      <c r="B226" s="40" t="s">
        <v>379</v>
      </c>
      <c r="C226" s="40" t="s">
        <v>380</v>
      </c>
      <c r="D226" s="40" t="s">
        <v>381</v>
      </c>
      <c r="E226" s="40" t="s">
        <v>397</v>
      </c>
      <c r="F226" s="40"/>
      <c r="G226" s="40"/>
      <c r="H226" s="40"/>
    </row>
    <row r="227" spans="1:8" x14ac:dyDescent="0.2">
      <c r="A227" s="40" t="s">
        <v>54</v>
      </c>
      <c r="B227" s="40" t="s">
        <v>379</v>
      </c>
      <c r="C227" s="40" t="s">
        <v>380</v>
      </c>
      <c r="D227" s="40" t="s">
        <v>381</v>
      </c>
      <c r="E227" s="40" t="s">
        <v>397</v>
      </c>
      <c r="F227" s="40" t="s">
        <v>52</v>
      </c>
      <c r="G227" s="40">
        <v>66</v>
      </c>
      <c r="H227" s="40"/>
    </row>
    <row r="228" spans="1:8" x14ac:dyDescent="0.2">
      <c r="A228" s="40" t="s">
        <v>70</v>
      </c>
      <c r="B228" s="40" t="s">
        <v>379</v>
      </c>
      <c r="C228" s="40" t="s">
        <v>380</v>
      </c>
      <c r="D228" s="40" t="s">
        <v>381</v>
      </c>
      <c r="E228" s="40" t="s">
        <v>413</v>
      </c>
      <c r="F228" s="40" t="s">
        <v>52</v>
      </c>
      <c r="G228" s="40">
        <v>22</v>
      </c>
      <c r="H228" s="40"/>
    </row>
    <row r="229" spans="1:8" x14ac:dyDescent="0.2">
      <c r="A229" s="40" t="s">
        <v>176</v>
      </c>
      <c r="B229" s="40" t="s">
        <v>379</v>
      </c>
      <c r="C229" s="40" t="s">
        <v>380</v>
      </c>
      <c r="D229" s="40" t="s">
        <v>381</v>
      </c>
      <c r="E229" s="40" t="s">
        <v>379</v>
      </c>
      <c r="F229" s="40"/>
      <c r="G229" s="40"/>
      <c r="H229" s="40"/>
    </row>
    <row r="230" spans="1:8" x14ac:dyDescent="0.2">
      <c r="A230" s="40" t="s">
        <v>463</v>
      </c>
      <c r="B230" s="40" t="s">
        <v>379</v>
      </c>
      <c r="C230" s="40" t="s">
        <v>380</v>
      </c>
      <c r="D230" s="40" t="s">
        <v>381</v>
      </c>
      <c r="E230" s="40" t="s">
        <v>379</v>
      </c>
      <c r="F230" s="40"/>
      <c r="G230" s="40"/>
      <c r="H230" s="40"/>
    </row>
    <row r="231" spans="1:8" x14ac:dyDescent="0.2">
      <c r="A231" s="40" t="s">
        <v>171</v>
      </c>
      <c r="B231" s="40" t="s">
        <v>379</v>
      </c>
      <c r="C231" s="40" t="s">
        <v>380</v>
      </c>
      <c r="D231" s="40" t="s">
        <v>381</v>
      </c>
      <c r="E231" s="40" t="s">
        <v>379</v>
      </c>
      <c r="F231" s="40" t="s">
        <v>160</v>
      </c>
      <c r="G231" s="40">
        <v>1</v>
      </c>
      <c r="H231" s="40"/>
    </row>
    <row r="232" spans="1:8" x14ac:dyDescent="0.2">
      <c r="A232" s="40" t="s">
        <v>167</v>
      </c>
      <c r="B232" s="40" t="s">
        <v>379</v>
      </c>
      <c r="C232" s="40" t="s">
        <v>380</v>
      </c>
      <c r="D232" s="40" t="s">
        <v>381</v>
      </c>
      <c r="E232" s="40" t="s">
        <v>379</v>
      </c>
      <c r="F232" s="40" t="s">
        <v>160</v>
      </c>
      <c r="G232" s="40">
        <v>5</v>
      </c>
      <c r="H232" s="40"/>
    </row>
    <row r="233" spans="1:8" x14ac:dyDescent="0.2">
      <c r="A233" s="40" t="s">
        <v>464</v>
      </c>
      <c r="B233" s="40" t="s">
        <v>379</v>
      </c>
      <c r="C233" s="40" t="s">
        <v>380</v>
      </c>
      <c r="D233" s="40" t="s">
        <v>381</v>
      </c>
      <c r="E233" s="40" t="s">
        <v>379</v>
      </c>
      <c r="F233" s="40" t="s">
        <v>160</v>
      </c>
      <c r="G233" s="40">
        <v>9</v>
      </c>
      <c r="H233" s="40"/>
    </row>
    <row r="234" spans="1:8" x14ac:dyDescent="0.2">
      <c r="A234" s="40" t="s">
        <v>162</v>
      </c>
      <c r="B234" s="40" t="s">
        <v>379</v>
      </c>
      <c r="C234" s="40" t="s">
        <v>380</v>
      </c>
      <c r="D234" s="40" t="s">
        <v>381</v>
      </c>
      <c r="E234" s="40" t="s">
        <v>379</v>
      </c>
      <c r="F234" s="40" t="s">
        <v>160</v>
      </c>
      <c r="G234" s="40">
        <v>3</v>
      </c>
      <c r="H234" s="40"/>
    </row>
    <row r="235" spans="1:8" x14ac:dyDescent="0.2">
      <c r="A235" s="40" t="s">
        <v>465</v>
      </c>
      <c r="B235" s="40" t="s">
        <v>379</v>
      </c>
      <c r="C235" s="40" t="s">
        <v>380</v>
      </c>
      <c r="D235" s="40" t="s">
        <v>381</v>
      </c>
      <c r="E235" s="40" t="s">
        <v>379</v>
      </c>
      <c r="F235" s="40" t="s">
        <v>160</v>
      </c>
      <c r="G235" s="40">
        <v>17</v>
      </c>
      <c r="H235" s="40"/>
    </row>
    <row r="236" spans="1:8" x14ac:dyDescent="0.2">
      <c r="A236" s="40" t="s">
        <v>161</v>
      </c>
      <c r="B236" s="40" t="s">
        <v>379</v>
      </c>
      <c r="C236" s="40" t="s">
        <v>380</v>
      </c>
      <c r="D236" s="40" t="s">
        <v>381</v>
      </c>
      <c r="E236" s="40" t="s">
        <v>379</v>
      </c>
      <c r="F236" s="40" t="s">
        <v>160</v>
      </c>
      <c r="G236" s="40">
        <v>14</v>
      </c>
      <c r="H236" s="40"/>
    </row>
    <row r="237" spans="1:8" x14ac:dyDescent="0.2">
      <c r="A237" s="40" t="s">
        <v>466</v>
      </c>
      <c r="B237" s="40" t="s">
        <v>379</v>
      </c>
      <c r="C237" s="40" t="s">
        <v>380</v>
      </c>
      <c r="D237" s="40" t="s">
        <v>381</v>
      </c>
      <c r="E237" s="40" t="s">
        <v>379</v>
      </c>
      <c r="F237" s="40" t="s">
        <v>160</v>
      </c>
      <c r="G237" s="40">
        <v>20</v>
      </c>
      <c r="H237" s="40"/>
    </row>
    <row r="238" spans="1:8" x14ac:dyDescent="0.2">
      <c r="A238" s="40" t="s">
        <v>163</v>
      </c>
      <c r="B238" s="40" t="s">
        <v>379</v>
      </c>
      <c r="C238" s="40" t="s">
        <v>380</v>
      </c>
      <c r="D238" s="40" t="s">
        <v>381</v>
      </c>
      <c r="E238" s="40" t="s">
        <v>379</v>
      </c>
      <c r="F238" s="40" t="s">
        <v>160</v>
      </c>
      <c r="G238" s="40">
        <v>16</v>
      </c>
      <c r="H238" s="40"/>
    </row>
    <row r="239" spans="1:8" x14ac:dyDescent="0.2">
      <c r="A239" s="40" t="s">
        <v>168</v>
      </c>
      <c r="B239" s="40" t="s">
        <v>379</v>
      </c>
      <c r="C239" s="40" t="s">
        <v>380</v>
      </c>
      <c r="D239" s="40" t="s">
        <v>381</v>
      </c>
      <c r="E239" s="40" t="s">
        <v>379</v>
      </c>
      <c r="F239" s="40" t="s">
        <v>160</v>
      </c>
      <c r="G239" s="40">
        <v>11</v>
      </c>
      <c r="H239" s="40"/>
    </row>
    <row r="240" spans="1:8" x14ac:dyDescent="0.2">
      <c r="A240" s="40" t="s">
        <v>170</v>
      </c>
      <c r="B240" s="40" t="s">
        <v>379</v>
      </c>
      <c r="C240" s="40" t="s">
        <v>380</v>
      </c>
      <c r="D240" s="40" t="s">
        <v>381</v>
      </c>
      <c r="E240" s="40" t="s">
        <v>379</v>
      </c>
      <c r="F240" s="40" t="s">
        <v>160</v>
      </c>
      <c r="G240" s="40">
        <v>19</v>
      </c>
      <c r="H240" s="40"/>
    </row>
    <row r="241" spans="1:8" x14ac:dyDescent="0.2">
      <c r="A241" s="40" t="s">
        <v>164</v>
      </c>
      <c r="B241" s="40" t="s">
        <v>379</v>
      </c>
      <c r="C241" s="40" t="s">
        <v>380</v>
      </c>
      <c r="D241" s="40" t="s">
        <v>381</v>
      </c>
      <c r="E241" s="40" t="s">
        <v>379</v>
      </c>
      <c r="F241" s="40" t="s">
        <v>160</v>
      </c>
      <c r="G241" s="40">
        <v>8</v>
      </c>
      <c r="H241" s="40"/>
    </row>
    <row r="242" spans="1:8" x14ac:dyDescent="0.2">
      <c r="A242" s="40" t="s">
        <v>165</v>
      </c>
      <c r="B242" s="40" t="s">
        <v>379</v>
      </c>
      <c r="C242" s="40" t="s">
        <v>380</v>
      </c>
      <c r="D242" s="40" t="s">
        <v>381</v>
      </c>
      <c r="E242" s="40" t="s">
        <v>379</v>
      </c>
      <c r="F242" s="40" t="s">
        <v>160</v>
      </c>
      <c r="G242" s="40">
        <v>15</v>
      </c>
      <c r="H242" s="40"/>
    </row>
    <row r="243" spans="1:8" x14ac:dyDescent="0.2">
      <c r="A243" s="40" t="s">
        <v>166</v>
      </c>
      <c r="B243" s="40" t="s">
        <v>379</v>
      </c>
      <c r="C243" s="40" t="s">
        <v>380</v>
      </c>
      <c r="D243" s="40" t="s">
        <v>381</v>
      </c>
      <c r="E243" s="40" t="s">
        <v>379</v>
      </c>
      <c r="F243" s="40" t="s">
        <v>160</v>
      </c>
      <c r="G243" s="40">
        <v>22</v>
      </c>
      <c r="H243" s="40"/>
    </row>
    <row r="244" spans="1:8" x14ac:dyDescent="0.2">
      <c r="A244" s="40" t="s">
        <v>467</v>
      </c>
      <c r="B244" s="40" t="s">
        <v>379</v>
      </c>
      <c r="C244" s="40" t="s">
        <v>380</v>
      </c>
      <c r="D244" s="40" t="s">
        <v>381</v>
      </c>
      <c r="E244" s="40" t="s">
        <v>379</v>
      </c>
      <c r="F244" s="40"/>
      <c r="G244" s="40"/>
      <c r="H244" s="40"/>
    </row>
    <row r="245" spans="1:8" x14ac:dyDescent="0.2">
      <c r="A245" s="40" t="s">
        <v>175</v>
      </c>
      <c r="B245" s="40" t="s">
        <v>379</v>
      </c>
      <c r="C245" s="40" t="s">
        <v>380</v>
      </c>
      <c r="D245" s="40" t="s">
        <v>381</v>
      </c>
      <c r="E245" s="40" t="s">
        <v>379</v>
      </c>
      <c r="F245" s="40" t="s">
        <v>160</v>
      </c>
      <c r="G245" s="40">
        <v>2</v>
      </c>
      <c r="H245" s="40"/>
    </row>
    <row r="246" spans="1:8" x14ac:dyDescent="0.2">
      <c r="A246" s="40" t="s">
        <v>172</v>
      </c>
      <c r="B246" s="40" t="s">
        <v>379</v>
      </c>
      <c r="C246" s="40" t="s">
        <v>380</v>
      </c>
      <c r="D246" s="40" t="s">
        <v>381</v>
      </c>
      <c r="E246" s="40" t="s">
        <v>379</v>
      </c>
      <c r="F246" s="40" t="s">
        <v>160</v>
      </c>
      <c r="G246" s="40">
        <v>18</v>
      </c>
      <c r="H246" s="40"/>
    </row>
    <row r="247" spans="1:8" x14ac:dyDescent="0.2">
      <c r="A247" s="40" t="s">
        <v>169</v>
      </c>
      <c r="B247" s="40" t="s">
        <v>379</v>
      </c>
      <c r="C247" s="40" t="s">
        <v>380</v>
      </c>
      <c r="D247" s="40" t="s">
        <v>381</v>
      </c>
      <c r="E247" s="40" t="s">
        <v>379</v>
      </c>
      <c r="F247" s="40" t="s">
        <v>160</v>
      </c>
      <c r="G247" s="40">
        <v>6</v>
      </c>
      <c r="H247" s="40"/>
    </row>
    <row r="248" spans="1:8" x14ac:dyDescent="0.2">
      <c r="A248" s="40" t="s">
        <v>468</v>
      </c>
      <c r="B248" s="40" t="s">
        <v>379</v>
      </c>
      <c r="C248" s="40" t="s">
        <v>380</v>
      </c>
      <c r="D248" s="40" t="s">
        <v>381</v>
      </c>
      <c r="E248" s="40" t="s">
        <v>379</v>
      </c>
      <c r="F248" s="40"/>
      <c r="G248" s="40"/>
      <c r="H248" s="40"/>
    </row>
    <row r="249" spans="1:8" x14ac:dyDescent="0.2">
      <c r="A249" s="40" t="s">
        <v>469</v>
      </c>
      <c r="B249" s="40" t="s">
        <v>379</v>
      </c>
      <c r="C249" s="40" t="s">
        <v>380</v>
      </c>
      <c r="D249" s="40" t="s">
        <v>381</v>
      </c>
      <c r="E249" s="40" t="s">
        <v>379</v>
      </c>
      <c r="F249" s="40"/>
      <c r="G249" s="40"/>
      <c r="H249" s="40"/>
    </row>
    <row r="250" spans="1:8" x14ac:dyDescent="0.2">
      <c r="A250" s="40" t="s">
        <v>470</v>
      </c>
      <c r="B250" s="40" t="s">
        <v>379</v>
      </c>
      <c r="C250" s="40" t="s">
        <v>380</v>
      </c>
      <c r="D250" s="40" t="s">
        <v>381</v>
      </c>
      <c r="E250" s="40" t="s">
        <v>379</v>
      </c>
      <c r="F250" s="40"/>
      <c r="G250" s="40"/>
      <c r="H250" s="40"/>
    </row>
    <row r="251" spans="1:8" x14ac:dyDescent="0.2">
      <c r="A251" s="40" t="s">
        <v>471</v>
      </c>
      <c r="B251" s="40" t="s">
        <v>379</v>
      </c>
      <c r="C251" s="40" t="s">
        <v>380</v>
      </c>
      <c r="D251" s="40" t="s">
        <v>381</v>
      </c>
      <c r="E251" s="40" t="s">
        <v>379</v>
      </c>
      <c r="F251" s="40"/>
      <c r="G251" s="40"/>
      <c r="H251" s="40"/>
    </row>
    <row r="252" spans="1:8" x14ac:dyDescent="0.2">
      <c r="A252" s="40" t="s">
        <v>472</v>
      </c>
      <c r="B252" s="40" t="s">
        <v>379</v>
      </c>
      <c r="C252" s="40" t="s">
        <v>380</v>
      </c>
      <c r="D252" s="40" t="s">
        <v>381</v>
      </c>
      <c r="E252" s="40" t="s">
        <v>379</v>
      </c>
      <c r="F252" s="40"/>
      <c r="G252" s="40"/>
      <c r="H252" s="40"/>
    </row>
    <row r="253" spans="1:8" x14ac:dyDescent="0.2">
      <c r="A253" s="40" t="s">
        <v>473</v>
      </c>
      <c r="B253" s="40" t="s">
        <v>379</v>
      </c>
      <c r="C253" s="40" t="s">
        <v>380</v>
      </c>
      <c r="D253" s="40" t="s">
        <v>381</v>
      </c>
      <c r="E253" s="40" t="s">
        <v>379</v>
      </c>
      <c r="F253" s="40"/>
      <c r="G253" s="40"/>
      <c r="H253" s="40"/>
    </row>
    <row r="254" spans="1:8" x14ac:dyDescent="0.2">
      <c r="A254" s="40" t="s">
        <v>474</v>
      </c>
      <c r="B254" s="40" t="s">
        <v>379</v>
      </c>
      <c r="C254" s="40" t="s">
        <v>380</v>
      </c>
      <c r="D254" s="40" t="s">
        <v>381</v>
      </c>
      <c r="E254" s="40" t="s">
        <v>379</v>
      </c>
      <c r="F254" s="40"/>
      <c r="G254" s="40"/>
      <c r="H254" s="40"/>
    </row>
    <row r="255" spans="1:8" x14ac:dyDescent="0.2">
      <c r="A255" s="40" t="s">
        <v>475</v>
      </c>
      <c r="B255" s="40" t="s">
        <v>379</v>
      </c>
      <c r="C255" s="40" t="s">
        <v>380</v>
      </c>
      <c r="D255" s="40" t="s">
        <v>381</v>
      </c>
      <c r="E255" s="40" t="s">
        <v>379</v>
      </c>
      <c r="F255" s="40"/>
      <c r="G255" s="40"/>
      <c r="H255" s="40"/>
    </row>
    <row r="256" spans="1:8" x14ac:dyDescent="0.2">
      <c r="A256" s="40" t="s">
        <v>476</v>
      </c>
      <c r="B256" s="40" t="s">
        <v>379</v>
      </c>
      <c r="C256" s="40" t="s">
        <v>380</v>
      </c>
      <c r="D256" s="40" t="s">
        <v>381</v>
      </c>
      <c r="E256" s="40" t="s">
        <v>379</v>
      </c>
      <c r="F256" s="40"/>
      <c r="G256" s="40"/>
      <c r="H256" s="40"/>
    </row>
    <row r="257" spans="1:8" x14ac:dyDescent="0.2">
      <c r="A257" s="40" t="s">
        <v>477</v>
      </c>
      <c r="B257" s="40" t="s">
        <v>379</v>
      </c>
      <c r="C257" s="40" t="s">
        <v>380</v>
      </c>
      <c r="D257" s="40" t="s">
        <v>381</v>
      </c>
      <c r="E257" s="40" t="s">
        <v>379</v>
      </c>
      <c r="F257" s="40"/>
      <c r="G257" s="40"/>
      <c r="H257" s="40"/>
    </row>
    <row r="258" spans="1:8" x14ac:dyDescent="0.2">
      <c r="A258" s="40" t="s">
        <v>173</v>
      </c>
      <c r="B258" s="40" t="s">
        <v>379</v>
      </c>
      <c r="C258" s="40" t="s">
        <v>380</v>
      </c>
      <c r="D258" s="40" t="s">
        <v>381</v>
      </c>
      <c r="E258" s="40" t="s">
        <v>379</v>
      </c>
      <c r="F258" s="40" t="s">
        <v>160</v>
      </c>
      <c r="G258" s="40">
        <v>21</v>
      </c>
      <c r="H258" s="40"/>
    </row>
    <row r="259" spans="1:8" x14ac:dyDescent="0.2">
      <c r="A259" s="40" t="s">
        <v>355</v>
      </c>
      <c r="B259" s="40" t="s">
        <v>379</v>
      </c>
      <c r="C259" s="40" t="s">
        <v>380</v>
      </c>
      <c r="D259" s="40" t="s">
        <v>381</v>
      </c>
      <c r="E259" s="40" t="s">
        <v>412</v>
      </c>
      <c r="F259" s="40" t="s">
        <v>354</v>
      </c>
      <c r="G259" s="40">
        <v>2</v>
      </c>
      <c r="H259" s="40"/>
    </row>
    <row r="260" spans="1:8" x14ac:dyDescent="0.2">
      <c r="A260" s="40" t="s">
        <v>51</v>
      </c>
      <c r="B260" s="40" t="s">
        <v>379</v>
      </c>
      <c r="C260" s="40" t="s">
        <v>380</v>
      </c>
      <c r="D260" s="40" t="s">
        <v>381</v>
      </c>
      <c r="E260" s="40" t="s">
        <v>412</v>
      </c>
      <c r="F260" s="40"/>
      <c r="G260" s="40"/>
      <c r="H260" s="40"/>
    </row>
    <row r="261" spans="1:8" x14ac:dyDescent="0.2">
      <c r="A261" s="40" t="s">
        <v>55</v>
      </c>
      <c r="B261" s="40" t="s">
        <v>379</v>
      </c>
      <c r="C261" s="40" t="s">
        <v>380</v>
      </c>
      <c r="D261" s="40" t="s">
        <v>381</v>
      </c>
      <c r="E261" s="40" t="s">
        <v>412</v>
      </c>
      <c r="F261" s="40"/>
      <c r="G261" s="40"/>
      <c r="H261" s="40"/>
    </row>
    <row r="262" spans="1:8" x14ac:dyDescent="0.2">
      <c r="A262" s="40" t="s">
        <v>478</v>
      </c>
      <c r="B262" s="40" t="s">
        <v>379</v>
      </c>
      <c r="C262" s="40" t="s">
        <v>380</v>
      </c>
      <c r="D262" s="40" t="s">
        <v>381</v>
      </c>
      <c r="E262" s="40" t="s">
        <v>397</v>
      </c>
      <c r="F262" s="40"/>
      <c r="G262" s="40"/>
      <c r="H262" s="40"/>
    </row>
    <row r="263" spans="1:8" x14ac:dyDescent="0.2">
      <c r="A263" s="40" t="s">
        <v>366</v>
      </c>
      <c r="B263" s="40" t="s">
        <v>379</v>
      </c>
      <c r="C263" s="40" t="s">
        <v>380</v>
      </c>
      <c r="D263" s="40" t="s">
        <v>381</v>
      </c>
      <c r="E263" s="40" t="s">
        <v>397</v>
      </c>
      <c r="F263" s="40" t="s">
        <v>354</v>
      </c>
      <c r="G263" s="40">
        <v>22</v>
      </c>
      <c r="H263" s="40"/>
    </row>
    <row r="264" spans="1:8" x14ac:dyDescent="0.2">
      <c r="A264" s="40" t="s">
        <v>371</v>
      </c>
      <c r="B264" s="40" t="s">
        <v>379</v>
      </c>
      <c r="C264" s="40" t="s">
        <v>380</v>
      </c>
      <c r="D264" s="40" t="s">
        <v>381</v>
      </c>
      <c r="E264" s="40" t="s">
        <v>397</v>
      </c>
      <c r="F264" s="40" t="s">
        <v>354</v>
      </c>
      <c r="G264" s="40">
        <v>21</v>
      </c>
      <c r="H264" s="40"/>
    </row>
    <row r="265" spans="1:8" x14ac:dyDescent="0.2">
      <c r="A265" s="40" t="s">
        <v>363</v>
      </c>
      <c r="B265" s="40" t="s">
        <v>379</v>
      </c>
      <c r="C265" s="40" t="s">
        <v>380</v>
      </c>
      <c r="D265" s="40" t="s">
        <v>381</v>
      </c>
      <c r="E265" s="40" t="s">
        <v>397</v>
      </c>
      <c r="F265" s="40" t="s">
        <v>354</v>
      </c>
      <c r="G265" s="40">
        <v>12</v>
      </c>
      <c r="H265" s="40"/>
    </row>
    <row r="266" spans="1:8" x14ac:dyDescent="0.2">
      <c r="A266" s="40" t="s">
        <v>368</v>
      </c>
      <c r="B266" s="40" t="s">
        <v>379</v>
      </c>
      <c r="C266" s="40" t="s">
        <v>380</v>
      </c>
      <c r="D266" s="40" t="s">
        <v>381</v>
      </c>
      <c r="E266" s="40" t="s">
        <v>397</v>
      </c>
      <c r="F266" s="40" t="s">
        <v>354</v>
      </c>
      <c r="G266" s="40">
        <v>19</v>
      </c>
      <c r="H266" s="40"/>
    </row>
    <row r="267" spans="1:8" x14ac:dyDescent="0.2">
      <c r="A267" s="40" t="s">
        <v>364</v>
      </c>
      <c r="B267" s="40" t="s">
        <v>379</v>
      </c>
      <c r="C267" s="40" t="s">
        <v>380</v>
      </c>
      <c r="D267" s="40" t="s">
        <v>381</v>
      </c>
      <c r="E267" s="40" t="s">
        <v>397</v>
      </c>
      <c r="F267" s="40" t="s">
        <v>354</v>
      </c>
      <c r="G267" s="40">
        <v>23</v>
      </c>
      <c r="H267" s="40"/>
    </row>
    <row r="268" spans="1:8" x14ac:dyDescent="0.2">
      <c r="A268" s="40" t="s">
        <v>356</v>
      </c>
      <c r="B268" s="40" t="s">
        <v>379</v>
      </c>
      <c r="C268" s="40" t="s">
        <v>380</v>
      </c>
      <c r="D268" s="40" t="s">
        <v>381</v>
      </c>
      <c r="E268" s="40" t="s">
        <v>413</v>
      </c>
      <c r="F268" s="40" t="s">
        <v>354</v>
      </c>
      <c r="G268" s="40">
        <v>4</v>
      </c>
      <c r="H268" s="40"/>
    </row>
    <row r="269" spans="1:8" x14ac:dyDescent="0.2">
      <c r="A269" s="40" t="s">
        <v>479</v>
      </c>
      <c r="B269" s="40" t="s">
        <v>379</v>
      </c>
      <c r="C269" s="40" t="s">
        <v>380</v>
      </c>
      <c r="D269" s="40" t="s">
        <v>381</v>
      </c>
      <c r="E269" s="40" t="s">
        <v>397</v>
      </c>
      <c r="F269" s="40"/>
      <c r="G269" s="40"/>
      <c r="H269" s="40"/>
    </row>
    <row r="270" spans="1:8" x14ac:dyDescent="0.2">
      <c r="A270" s="40" t="s">
        <v>367</v>
      </c>
      <c r="B270" s="40" t="s">
        <v>379</v>
      </c>
      <c r="C270" s="40" t="s">
        <v>380</v>
      </c>
      <c r="D270" s="40" t="s">
        <v>381</v>
      </c>
      <c r="E270" s="40" t="s">
        <v>397</v>
      </c>
      <c r="F270" s="40" t="s">
        <v>354</v>
      </c>
      <c r="G270" s="40">
        <v>6</v>
      </c>
      <c r="H270" s="40"/>
    </row>
    <row r="271" spans="1:8" x14ac:dyDescent="0.2">
      <c r="A271" s="40" t="s">
        <v>362</v>
      </c>
      <c r="B271" s="40" t="s">
        <v>379</v>
      </c>
      <c r="C271" s="40" t="s">
        <v>380</v>
      </c>
      <c r="D271" s="40" t="s">
        <v>381</v>
      </c>
      <c r="E271" s="40" t="s">
        <v>413</v>
      </c>
      <c r="F271" s="40" t="s">
        <v>354</v>
      </c>
      <c r="G271" s="40">
        <v>94</v>
      </c>
      <c r="H271" s="40"/>
    </row>
    <row r="272" spans="1:8" x14ac:dyDescent="0.2">
      <c r="A272" s="40" t="s">
        <v>359</v>
      </c>
      <c r="B272" s="40" t="s">
        <v>379</v>
      </c>
      <c r="C272" s="40" t="s">
        <v>380</v>
      </c>
      <c r="D272" s="40" t="s">
        <v>381</v>
      </c>
      <c r="E272" s="40" t="s">
        <v>397</v>
      </c>
      <c r="F272" s="40" t="s">
        <v>354</v>
      </c>
      <c r="G272" s="40">
        <v>1</v>
      </c>
      <c r="H272" s="40"/>
    </row>
    <row r="273" spans="1:8" x14ac:dyDescent="0.2">
      <c r="A273" s="40" t="s">
        <v>360</v>
      </c>
      <c r="B273" s="40" t="s">
        <v>379</v>
      </c>
      <c r="C273" s="40" t="s">
        <v>380</v>
      </c>
      <c r="D273" s="40" t="s">
        <v>381</v>
      </c>
      <c r="E273" s="40" t="s">
        <v>413</v>
      </c>
      <c r="F273" s="40" t="s">
        <v>354</v>
      </c>
      <c r="G273" s="40">
        <v>11</v>
      </c>
      <c r="H273" s="40"/>
    </row>
    <row r="274" spans="1:8" x14ac:dyDescent="0.2">
      <c r="A274" s="40" t="s">
        <v>361</v>
      </c>
      <c r="B274" s="40" t="s">
        <v>379</v>
      </c>
      <c r="C274" s="40" t="s">
        <v>380</v>
      </c>
      <c r="D274" s="40" t="s">
        <v>381</v>
      </c>
      <c r="E274" s="40" t="s">
        <v>397</v>
      </c>
      <c r="F274" s="40" t="s">
        <v>354</v>
      </c>
      <c r="G274" s="40">
        <v>33</v>
      </c>
      <c r="H274" s="40"/>
    </row>
    <row r="275" spans="1:8" x14ac:dyDescent="0.2">
      <c r="A275" s="40" t="s">
        <v>480</v>
      </c>
      <c r="B275" s="40" t="s">
        <v>379</v>
      </c>
      <c r="C275" s="40" t="s">
        <v>380</v>
      </c>
      <c r="D275" s="40" t="s">
        <v>381</v>
      </c>
      <c r="E275" s="40" t="s">
        <v>413</v>
      </c>
      <c r="F275" s="40"/>
      <c r="G275" s="40"/>
      <c r="H275" s="40"/>
    </row>
    <row r="276" spans="1:8" x14ac:dyDescent="0.2">
      <c r="A276" s="40" t="s">
        <v>369</v>
      </c>
      <c r="B276" s="40" t="s">
        <v>379</v>
      </c>
      <c r="C276" s="40" t="s">
        <v>380</v>
      </c>
      <c r="D276" s="40" t="s">
        <v>381</v>
      </c>
      <c r="E276" s="40" t="s">
        <v>413</v>
      </c>
      <c r="F276" s="40" t="s">
        <v>354</v>
      </c>
      <c r="G276" s="40">
        <v>29</v>
      </c>
      <c r="H276" s="40"/>
    </row>
    <row r="277" spans="1:8" x14ac:dyDescent="0.2">
      <c r="A277" s="40" t="s">
        <v>357</v>
      </c>
      <c r="B277" s="40" t="s">
        <v>379</v>
      </c>
      <c r="C277" s="40" t="s">
        <v>380</v>
      </c>
      <c r="D277" s="40" t="s">
        <v>381</v>
      </c>
      <c r="E277" s="40" t="s">
        <v>397</v>
      </c>
      <c r="F277" s="40" t="s">
        <v>354</v>
      </c>
      <c r="G277" s="40">
        <v>17</v>
      </c>
      <c r="H277" s="40"/>
    </row>
    <row r="278" spans="1:8" x14ac:dyDescent="0.2">
      <c r="A278" s="40" t="s">
        <v>481</v>
      </c>
      <c r="B278" s="40" t="s">
        <v>379</v>
      </c>
      <c r="C278" s="40" t="s">
        <v>380</v>
      </c>
      <c r="D278" s="40" t="s">
        <v>381</v>
      </c>
      <c r="E278" s="40" t="s">
        <v>397</v>
      </c>
      <c r="F278" s="40" t="s">
        <v>354</v>
      </c>
      <c r="G278" s="40">
        <v>10</v>
      </c>
      <c r="H278" s="40"/>
    </row>
    <row r="279" spans="1:8" x14ac:dyDescent="0.2">
      <c r="A279" s="40" t="s">
        <v>482</v>
      </c>
      <c r="B279" s="40" t="s">
        <v>379</v>
      </c>
      <c r="C279" s="40" t="s">
        <v>380</v>
      </c>
      <c r="D279" s="40" t="s">
        <v>381</v>
      </c>
      <c r="E279" s="40" t="s">
        <v>397</v>
      </c>
      <c r="F279" s="40"/>
      <c r="G279" s="40"/>
      <c r="H279" s="40"/>
    </row>
    <row r="280" spans="1:8" x14ac:dyDescent="0.2">
      <c r="A280" s="40" t="s">
        <v>483</v>
      </c>
      <c r="B280" s="40" t="s">
        <v>379</v>
      </c>
      <c r="C280" s="40" t="s">
        <v>380</v>
      </c>
      <c r="D280" s="40" t="s">
        <v>381</v>
      </c>
      <c r="E280" s="40" t="s">
        <v>484</v>
      </c>
      <c r="F280" s="40"/>
      <c r="G280" s="40"/>
      <c r="H280" s="40"/>
    </row>
    <row r="281" spans="1:8" x14ac:dyDescent="0.2">
      <c r="A281" s="40" t="s">
        <v>485</v>
      </c>
      <c r="B281" s="40" t="s">
        <v>379</v>
      </c>
      <c r="C281" s="40" t="s">
        <v>380</v>
      </c>
      <c r="D281" s="40" t="s">
        <v>381</v>
      </c>
      <c r="E281" s="40" t="s">
        <v>484</v>
      </c>
      <c r="F281" s="40"/>
      <c r="G281" s="40"/>
      <c r="H281" s="40"/>
    </row>
    <row r="282" spans="1:8" x14ac:dyDescent="0.2">
      <c r="A282" s="40" t="s">
        <v>254</v>
      </c>
      <c r="B282" s="40" t="s">
        <v>379</v>
      </c>
      <c r="C282" s="40" t="s">
        <v>380</v>
      </c>
      <c r="D282" s="40" t="s">
        <v>381</v>
      </c>
      <c r="E282" s="40" t="s">
        <v>484</v>
      </c>
      <c r="F282" s="40" t="s">
        <v>237</v>
      </c>
      <c r="G282" s="40">
        <v>69</v>
      </c>
      <c r="H282" s="40"/>
    </row>
    <row r="283" spans="1:8" x14ac:dyDescent="0.2">
      <c r="A283" s="40" t="s">
        <v>486</v>
      </c>
      <c r="B283" s="40" t="s">
        <v>379</v>
      </c>
      <c r="C283" s="40" t="s">
        <v>380</v>
      </c>
      <c r="D283" s="40" t="s">
        <v>381</v>
      </c>
      <c r="E283" s="40" t="s">
        <v>487</v>
      </c>
      <c r="F283" s="40" t="s">
        <v>237</v>
      </c>
      <c r="G283" s="40">
        <v>25</v>
      </c>
    </row>
    <row r="284" spans="1:8" x14ac:dyDescent="0.2">
      <c r="A284" s="40" t="s">
        <v>488</v>
      </c>
      <c r="B284" s="40" t="s">
        <v>379</v>
      </c>
      <c r="C284" s="40" t="s">
        <v>380</v>
      </c>
      <c r="D284" s="40" t="s">
        <v>381</v>
      </c>
      <c r="E284" s="40" t="s">
        <v>489</v>
      </c>
      <c r="F284" s="40" t="s">
        <v>237</v>
      </c>
      <c r="G284" s="40">
        <v>5</v>
      </c>
    </row>
    <row r="285" spans="1:8" x14ac:dyDescent="0.2">
      <c r="A285" s="40" t="s">
        <v>242</v>
      </c>
      <c r="B285" s="40" t="s">
        <v>379</v>
      </c>
      <c r="C285" s="40" t="s">
        <v>380</v>
      </c>
      <c r="D285" s="40" t="s">
        <v>381</v>
      </c>
      <c r="E285" s="40" t="s">
        <v>487</v>
      </c>
      <c r="F285" s="40" t="s">
        <v>237</v>
      </c>
      <c r="G285" s="40">
        <v>6</v>
      </c>
      <c r="H285" s="40"/>
    </row>
    <row r="286" spans="1:8" x14ac:dyDescent="0.2">
      <c r="A286" s="40" t="s">
        <v>244</v>
      </c>
      <c r="B286" s="40" t="s">
        <v>379</v>
      </c>
      <c r="C286" s="40" t="s">
        <v>380</v>
      </c>
      <c r="D286" s="40" t="s">
        <v>381</v>
      </c>
      <c r="E286" s="40" t="s">
        <v>489</v>
      </c>
      <c r="F286" s="40" t="s">
        <v>237</v>
      </c>
      <c r="G286" s="40">
        <v>7</v>
      </c>
    </row>
    <row r="287" spans="1:8" x14ac:dyDescent="0.2">
      <c r="A287" s="40" t="s">
        <v>248</v>
      </c>
      <c r="B287" s="40" t="s">
        <v>379</v>
      </c>
      <c r="C287" s="40" t="s">
        <v>380</v>
      </c>
      <c r="D287" s="40" t="s">
        <v>381</v>
      </c>
      <c r="E287" s="40" t="s">
        <v>489</v>
      </c>
      <c r="F287" s="40" t="s">
        <v>237</v>
      </c>
      <c r="G287" s="40">
        <v>12</v>
      </c>
    </row>
    <row r="288" spans="1:8" x14ac:dyDescent="0.2">
      <c r="A288" s="40" t="s">
        <v>490</v>
      </c>
      <c r="B288" s="40" t="s">
        <v>379</v>
      </c>
      <c r="C288" s="40" t="s">
        <v>380</v>
      </c>
      <c r="D288" s="40" t="s">
        <v>381</v>
      </c>
      <c r="E288" s="40" t="s">
        <v>489</v>
      </c>
      <c r="F288" s="40" t="s">
        <v>237</v>
      </c>
      <c r="G288" s="40">
        <v>22</v>
      </c>
    </row>
    <row r="289" spans="1:7" x14ac:dyDescent="0.2">
      <c r="A289" s="40" t="s">
        <v>491</v>
      </c>
      <c r="B289" s="40" t="s">
        <v>379</v>
      </c>
      <c r="C289" s="40" t="s">
        <v>380</v>
      </c>
      <c r="D289" s="40" t="s">
        <v>381</v>
      </c>
      <c r="E289" s="40" t="s">
        <v>489</v>
      </c>
      <c r="F289" s="40" t="s">
        <v>237</v>
      </c>
      <c r="G289" s="40">
        <v>33</v>
      </c>
    </row>
    <row r="290" spans="1:7" x14ac:dyDescent="0.2">
      <c r="A290" s="40" t="s">
        <v>492</v>
      </c>
      <c r="B290" s="40" t="s">
        <v>379</v>
      </c>
      <c r="C290" s="40" t="s">
        <v>380</v>
      </c>
      <c r="D290" s="40" t="s">
        <v>381</v>
      </c>
      <c r="E290" s="40" t="s">
        <v>489</v>
      </c>
      <c r="F290" s="40" t="s">
        <v>237</v>
      </c>
      <c r="G290" s="40">
        <v>2</v>
      </c>
    </row>
    <row r="291" spans="1:7" x14ac:dyDescent="0.2">
      <c r="A291" s="40" t="s">
        <v>251</v>
      </c>
      <c r="B291" s="40" t="s">
        <v>379</v>
      </c>
      <c r="C291" s="40" t="s">
        <v>380</v>
      </c>
      <c r="D291" s="40" t="s">
        <v>381</v>
      </c>
      <c r="E291" s="40" t="s">
        <v>489</v>
      </c>
      <c r="F291" s="40" t="s">
        <v>237</v>
      </c>
      <c r="G291" s="40">
        <v>40</v>
      </c>
    </row>
    <row r="292" spans="1:7" x14ac:dyDescent="0.2">
      <c r="A292" s="40" t="s">
        <v>493</v>
      </c>
      <c r="B292" s="40" t="s">
        <v>379</v>
      </c>
      <c r="C292" s="40" t="s">
        <v>380</v>
      </c>
      <c r="D292" s="40" t="s">
        <v>381</v>
      </c>
      <c r="E292" s="40" t="s">
        <v>487</v>
      </c>
      <c r="F292" s="40"/>
      <c r="G292" s="40"/>
    </row>
    <row r="293" spans="1:7" x14ac:dyDescent="0.2">
      <c r="A293" s="40" t="s">
        <v>239</v>
      </c>
      <c r="B293" s="40" t="s">
        <v>379</v>
      </c>
      <c r="C293" s="40" t="s">
        <v>380</v>
      </c>
      <c r="D293" s="40" t="s">
        <v>381</v>
      </c>
      <c r="E293" s="40" t="s">
        <v>487</v>
      </c>
      <c r="F293" s="40" t="s">
        <v>237</v>
      </c>
      <c r="G293" s="40">
        <v>14</v>
      </c>
    </row>
    <row r="294" spans="1:7" x14ac:dyDescent="0.2">
      <c r="A294" s="40" t="s">
        <v>494</v>
      </c>
      <c r="B294" s="40" t="s">
        <v>379</v>
      </c>
      <c r="C294" s="40" t="s">
        <v>380</v>
      </c>
      <c r="D294" s="40" t="s">
        <v>381</v>
      </c>
      <c r="E294" s="40" t="s">
        <v>487</v>
      </c>
      <c r="F294" s="40"/>
      <c r="G294" s="40"/>
    </row>
    <row r="295" spans="1:7" x14ac:dyDescent="0.2">
      <c r="A295" s="40" t="s">
        <v>250</v>
      </c>
      <c r="B295" s="40" t="s">
        <v>379</v>
      </c>
      <c r="C295" s="40" t="s">
        <v>380</v>
      </c>
      <c r="D295" s="40" t="s">
        <v>381</v>
      </c>
      <c r="E295" s="40" t="s">
        <v>489</v>
      </c>
      <c r="F295" s="40" t="s">
        <v>237</v>
      </c>
      <c r="G295" s="40">
        <v>44</v>
      </c>
    </row>
    <row r="296" spans="1:7" x14ac:dyDescent="0.2">
      <c r="A296" s="40" t="s">
        <v>252</v>
      </c>
      <c r="B296" s="40" t="s">
        <v>379</v>
      </c>
      <c r="C296" s="40" t="s">
        <v>380</v>
      </c>
      <c r="D296" s="40" t="s">
        <v>381</v>
      </c>
      <c r="E296" s="40" t="s">
        <v>489</v>
      </c>
      <c r="F296" s="40" t="s">
        <v>237</v>
      </c>
      <c r="G296" s="40">
        <v>13</v>
      </c>
    </row>
    <row r="297" spans="1:7" x14ac:dyDescent="0.2">
      <c r="A297" s="40" t="s">
        <v>495</v>
      </c>
      <c r="B297" s="40" t="s">
        <v>379</v>
      </c>
      <c r="C297" s="40" t="s">
        <v>380</v>
      </c>
      <c r="D297" s="40" t="s">
        <v>381</v>
      </c>
      <c r="E297" s="40" t="s">
        <v>487</v>
      </c>
      <c r="F297" s="40"/>
      <c r="G297" s="40"/>
    </row>
    <row r="298" spans="1:7" x14ac:dyDescent="0.2">
      <c r="A298" s="40" t="s">
        <v>496</v>
      </c>
      <c r="B298" s="40" t="s">
        <v>379</v>
      </c>
      <c r="C298" s="40" t="s">
        <v>380</v>
      </c>
      <c r="D298" s="40" t="s">
        <v>381</v>
      </c>
      <c r="E298" s="40" t="s">
        <v>487</v>
      </c>
      <c r="F298" s="40" t="s">
        <v>237</v>
      </c>
      <c r="G298" s="40">
        <v>6</v>
      </c>
    </row>
    <row r="299" spans="1:7" x14ac:dyDescent="0.2">
      <c r="A299" s="40" t="s">
        <v>255</v>
      </c>
      <c r="B299" s="40" t="s">
        <v>379</v>
      </c>
      <c r="C299" s="40" t="s">
        <v>380</v>
      </c>
      <c r="D299" s="40" t="s">
        <v>381</v>
      </c>
      <c r="E299" s="40" t="s">
        <v>489</v>
      </c>
      <c r="F299" s="40" t="s">
        <v>237</v>
      </c>
      <c r="G299" s="40">
        <v>11</v>
      </c>
    </row>
    <row r="300" spans="1:7" x14ac:dyDescent="0.2">
      <c r="A300" s="40" t="s">
        <v>241</v>
      </c>
      <c r="B300" s="40" t="s">
        <v>379</v>
      </c>
      <c r="C300" s="40" t="s">
        <v>380</v>
      </c>
      <c r="D300" s="40" t="s">
        <v>381</v>
      </c>
      <c r="E300" s="40" t="s">
        <v>489</v>
      </c>
      <c r="F300" s="40" t="s">
        <v>237</v>
      </c>
      <c r="G300" s="40">
        <v>18</v>
      </c>
    </row>
    <row r="301" spans="1:7" x14ac:dyDescent="0.2">
      <c r="A301" s="40" t="s">
        <v>497</v>
      </c>
      <c r="B301" s="40" t="s">
        <v>379</v>
      </c>
      <c r="C301" s="40" t="s">
        <v>380</v>
      </c>
      <c r="D301" s="40" t="s">
        <v>381</v>
      </c>
      <c r="E301" s="40" t="s">
        <v>489</v>
      </c>
      <c r="F301" s="40" t="s">
        <v>237</v>
      </c>
      <c r="G301" s="40">
        <v>19</v>
      </c>
    </row>
    <row r="302" spans="1:7" x14ac:dyDescent="0.2">
      <c r="A302" s="40" t="s">
        <v>498</v>
      </c>
      <c r="B302" s="40" t="s">
        <v>379</v>
      </c>
      <c r="C302" s="40" t="s">
        <v>380</v>
      </c>
      <c r="D302" s="40" t="s">
        <v>381</v>
      </c>
      <c r="E302" s="40" t="s">
        <v>487</v>
      </c>
      <c r="F302" s="40" t="s">
        <v>237</v>
      </c>
      <c r="G302" s="40">
        <v>3</v>
      </c>
    </row>
    <row r="303" spans="1:7" x14ac:dyDescent="0.2">
      <c r="A303" s="40" t="s">
        <v>247</v>
      </c>
      <c r="B303" s="40" t="s">
        <v>379</v>
      </c>
      <c r="C303" s="40" t="s">
        <v>380</v>
      </c>
      <c r="D303" s="40" t="s">
        <v>381</v>
      </c>
      <c r="E303" s="40" t="s">
        <v>487</v>
      </c>
      <c r="F303" s="40" t="s">
        <v>237</v>
      </c>
      <c r="G303" s="40">
        <v>16</v>
      </c>
    </row>
    <row r="304" spans="1:7" x14ac:dyDescent="0.2">
      <c r="A304" s="40" t="s">
        <v>240</v>
      </c>
      <c r="B304" s="40" t="s">
        <v>379</v>
      </c>
      <c r="C304" s="40" t="s">
        <v>380</v>
      </c>
      <c r="D304" s="40" t="s">
        <v>381</v>
      </c>
      <c r="E304" s="40" t="s">
        <v>489</v>
      </c>
      <c r="F304" s="40" t="s">
        <v>237</v>
      </c>
      <c r="G304" s="40">
        <v>4</v>
      </c>
    </row>
    <row r="305" spans="1:8" x14ac:dyDescent="0.2">
      <c r="A305" s="40" t="s">
        <v>246</v>
      </c>
      <c r="B305" s="40" t="s">
        <v>379</v>
      </c>
      <c r="C305" s="40" t="s">
        <v>380</v>
      </c>
      <c r="D305" s="40" t="s">
        <v>381</v>
      </c>
      <c r="E305" s="40" t="s">
        <v>489</v>
      </c>
      <c r="F305" s="40" t="s">
        <v>237</v>
      </c>
      <c r="G305" s="40">
        <v>15</v>
      </c>
    </row>
    <row r="306" spans="1:8" x14ac:dyDescent="0.2">
      <c r="A306" s="40" t="s">
        <v>243</v>
      </c>
      <c r="B306" s="40" t="s">
        <v>379</v>
      </c>
      <c r="C306" s="40" t="s">
        <v>380</v>
      </c>
      <c r="D306" s="40" t="s">
        <v>381</v>
      </c>
      <c r="E306" s="40" t="s">
        <v>487</v>
      </c>
      <c r="F306" s="40" t="s">
        <v>237</v>
      </c>
      <c r="G306" s="40">
        <v>27</v>
      </c>
    </row>
    <row r="307" spans="1:8" x14ac:dyDescent="0.2">
      <c r="A307" s="40" t="s">
        <v>245</v>
      </c>
      <c r="B307" s="40" t="s">
        <v>379</v>
      </c>
      <c r="C307" s="40" t="s">
        <v>380</v>
      </c>
      <c r="D307" s="40" t="s">
        <v>381</v>
      </c>
      <c r="E307" s="40" t="s">
        <v>489</v>
      </c>
      <c r="F307" s="40" t="s">
        <v>237</v>
      </c>
      <c r="G307" s="40">
        <v>8</v>
      </c>
    </row>
    <row r="308" spans="1:8" x14ac:dyDescent="0.2">
      <c r="A308" s="40" t="s">
        <v>238</v>
      </c>
      <c r="B308" s="40" t="s">
        <v>379</v>
      </c>
      <c r="C308" s="40" t="s">
        <v>380</v>
      </c>
      <c r="D308" s="40" t="s">
        <v>381</v>
      </c>
      <c r="E308" s="40" t="s">
        <v>487</v>
      </c>
      <c r="F308" s="40" t="s">
        <v>237</v>
      </c>
      <c r="G308" s="40">
        <v>39</v>
      </c>
    </row>
    <row r="309" spans="1:8" x14ac:dyDescent="0.2">
      <c r="A309" s="40" t="s">
        <v>256</v>
      </c>
      <c r="B309" s="40" t="s">
        <v>379</v>
      </c>
      <c r="C309" s="40" t="s">
        <v>380</v>
      </c>
      <c r="D309" s="40" t="s">
        <v>381</v>
      </c>
      <c r="E309" s="40" t="s">
        <v>489</v>
      </c>
      <c r="F309" s="40" t="s">
        <v>237</v>
      </c>
      <c r="G309" s="40">
        <v>91</v>
      </c>
    </row>
    <row r="310" spans="1:8" x14ac:dyDescent="0.2">
      <c r="A310" s="40" t="s">
        <v>285</v>
      </c>
      <c r="B310" s="40" t="s">
        <v>379</v>
      </c>
      <c r="C310" s="40" t="s">
        <v>380</v>
      </c>
      <c r="D310" s="40" t="s">
        <v>381</v>
      </c>
      <c r="E310" s="40" t="s">
        <v>397</v>
      </c>
      <c r="F310" s="40" t="s">
        <v>284</v>
      </c>
      <c r="G310" s="40">
        <v>69</v>
      </c>
      <c r="H310" s="40"/>
    </row>
    <row r="311" spans="1:8" x14ac:dyDescent="0.2">
      <c r="A311" s="40" t="s">
        <v>301</v>
      </c>
      <c r="B311" s="40" t="s">
        <v>379</v>
      </c>
      <c r="C311" s="40" t="s">
        <v>380</v>
      </c>
      <c r="D311" s="40" t="s">
        <v>381</v>
      </c>
      <c r="E311" s="40" t="s">
        <v>397</v>
      </c>
      <c r="F311" s="40" t="s">
        <v>284</v>
      </c>
      <c r="G311" s="40">
        <v>23</v>
      </c>
      <c r="H311" s="40"/>
    </row>
    <row r="312" spans="1:8" x14ac:dyDescent="0.2">
      <c r="A312" s="40" t="s">
        <v>287</v>
      </c>
      <c r="B312" s="40" t="s">
        <v>379</v>
      </c>
      <c r="C312" s="40" t="s">
        <v>380</v>
      </c>
      <c r="D312" s="40" t="s">
        <v>381</v>
      </c>
      <c r="E312" s="40" t="s">
        <v>397</v>
      </c>
      <c r="F312" s="40" t="s">
        <v>284</v>
      </c>
      <c r="G312" s="40">
        <v>74</v>
      </c>
      <c r="H312" s="40"/>
    </row>
    <row r="313" spans="1:8" x14ac:dyDescent="0.2">
      <c r="A313" s="40" t="s">
        <v>291</v>
      </c>
      <c r="B313" s="40" t="s">
        <v>379</v>
      </c>
      <c r="C313" s="40" t="s">
        <v>380</v>
      </c>
      <c r="D313" s="40" t="s">
        <v>381</v>
      </c>
      <c r="E313" s="40" t="s">
        <v>397</v>
      </c>
      <c r="F313" s="40" t="s">
        <v>284</v>
      </c>
      <c r="G313" s="40">
        <v>12</v>
      </c>
      <c r="H313" s="40"/>
    </row>
    <row r="314" spans="1:8" x14ac:dyDescent="0.2">
      <c r="A314" s="40" t="s">
        <v>499</v>
      </c>
      <c r="B314" s="40" t="s">
        <v>379</v>
      </c>
      <c r="C314" s="40" t="s">
        <v>380</v>
      </c>
      <c r="D314" s="40" t="s">
        <v>381</v>
      </c>
      <c r="E314" s="40" t="s">
        <v>397</v>
      </c>
      <c r="F314" s="40" t="s">
        <v>284</v>
      </c>
      <c r="G314" s="40">
        <v>33</v>
      </c>
      <c r="H314" s="40"/>
    </row>
    <row r="315" spans="1:8" x14ac:dyDescent="0.2">
      <c r="A315" s="40" t="s">
        <v>500</v>
      </c>
      <c r="B315" s="40" t="s">
        <v>379</v>
      </c>
      <c r="C315" s="40" t="s">
        <v>380</v>
      </c>
      <c r="D315" s="40" t="s">
        <v>381</v>
      </c>
      <c r="E315" s="40" t="s">
        <v>397</v>
      </c>
      <c r="F315" s="40" t="s">
        <v>284</v>
      </c>
      <c r="G315" s="40">
        <v>37</v>
      </c>
      <c r="H315" s="40"/>
    </row>
    <row r="316" spans="1:8" x14ac:dyDescent="0.2">
      <c r="A316" s="40" t="s">
        <v>501</v>
      </c>
      <c r="B316" s="40" t="s">
        <v>379</v>
      </c>
      <c r="C316" s="40" t="s">
        <v>380</v>
      </c>
      <c r="D316" s="40" t="s">
        <v>381</v>
      </c>
      <c r="E316" s="40" t="s">
        <v>397</v>
      </c>
      <c r="F316" s="40" t="s">
        <v>284</v>
      </c>
      <c r="G316" s="40">
        <v>5</v>
      </c>
      <c r="H316" s="40"/>
    </row>
    <row r="317" spans="1:8" x14ac:dyDescent="0.2">
      <c r="A317" s="40" t="s">
        <v>298</v>
      </c>
      <c r="B317" s="40" t="s">
        <v>379</v>
      </c>
      <c r="C317" s="40" t="s">
        <v>380</v>
      </c>
      <c r="D317" s="40" t="s">
        <v>381</v>
      </c>
      <c r="E317" s="40" t="s">
        <v>397</v>
      </c>
      <c r="F317" s="40" t="s">
        <v>284</v>
      </c>
      <c r="G317" s="40">
        <v>88</v>
      </c>
      <c r="H317" s="40"/>
    </row>
    <row r="318" spans="1:8" x14ac:dyDescent="0.2">
      <c r="A318" s="40" t="s">
        <v>502</v>
      </c>
      <c r="B318" s="40" t="s">
        <v>379</v>
      </c>
      <c r="C318" s="40" t="s">
        <v>380</v>
      </c>
      <c r="D318" s="40" t="s">
        <v>381</v>
      </c>
      <c r="E318" s="40" t="s">
        <v>397</v>
      </c>
      <c r="F318" s="40" t="s">
        <v>284</v>
      </c>
      <c r="G318" s="40">
        <v>79</v>
      </c>
      <c r="H318" s="40"/>
    </row>
    <row r="319" spans="1:8" x14ac:dyDescent="0.2">
      <c r="A319" s="40" t="s">
        <v>296</v>
      </c>
      <c r="B319" s="40" t="s">
        <v>379</v>
      </c>
      <c r="C319" s="40" t="s">
        <v>380</v>
      </c>
      <c r="D319" s="40" t="s">
        <v>381</v>
      </c>
      <c r="E319" s="40" t="s">
        <v>397</v>
      </c>
      <c r="F319" s="40" t="s">
        <v>284</v>
      </c>
      <c r="G319" s="40">
        <v>44</v>
      </c>
      <c r="H319" s="40"/>
    </row>
    <row r="320" spans="1:8" x14ac:dyDescent="0.2">
      <c r="A320" s="40" t="s">
        <v>503</v>
      </c>
      <c r="B320" s="40" t="s">
        <v>379</v>
      </c>
      <c r="C320" s="40" t="s">
        <v>380</v>
      </c>
      <c r="D320" s="40" t="s">
        <v>381</v>
      </c>
      <c r="E320" s="40" t="s">
        <v>397</v>
      </c>
      <c r="F320" s="40"/>
      <c r="G320" s="40"/>
      <c r="H320" s="40"/>
    </row>
    <row r="321" spans="1:8" x14ac:dyDescent="0.2">
      <c r="A321" s="40" t="s">
        <v>288</v>
      </c>
      <c r="B321" s="40" t="s">
        <v>379</v>
      </c>
      <c r="C321" s="40" t="s">
        <v>380</v>
      </c>
      <c r="D321" s="40" t="s">
        <v>381</v>
      </c>
      <c r="E321" s="40" t="s">
        <v>397</v>
      </c>
      <c r="F321" s="40" t="s">
        <v>284</v>
      </c>
      <c r="G321" s="40">
        <v>14</v>
      </c>
      <c r="H321" s="40"/>
    </row>
    <row r="322" spans="1:8" x14ac:dyDescent="0.2">
      <c r="A322" s="40" t="s">
        <v>302</v>
      </c>
      <c r="B322" s="40" t="s">
        <v>379</v>
      </c>
      <c r="C322" s="40" t="s">
        <v>380</v>
      </c>
      <c r="D322" s="40" t="s">
        <v>381</v>
      </c>
      <c r="E322" s="40" t="s">
        <v>397</v>
      </c>
      <c r="F322" s="40" t="s">
        <v>284</v>
      </c>
      <c r="G322" s="40">
        <v>25</v>
      </c>
      <c r="H322" s="40"/>
    </row>
    <row r="323" spans="1:8" x14ac:dyDescent="0.2">
      <c r="A323" s="40" t="s">
        <v>504</v>
      </c>
      <c r="B323" s="40" t="s">
        <v>379</v>
      </c>
      <c r="C323" s="40" t="s">
        <v>456</v>
      </c>
      <c r="D323" s="40" t="s">
        <v>381</v>
      </c>
      <c r="E323" s="40" t="s">
        <v>397</v>
      </c>
      <c r="F323" s="40"/>
      <c r="G323" s="40"/>
      <c r="H323" s="40"/>
    </row>
    <row r="324" spans="1:8" x14ac:dyDescent="0.2">
      <c r="A324" s="40" t="s">
        <v>505</v>
      </c>
      <c r="B324" s="40" t="s">
        <v>379</v>
      </c>
      <c r="C324" s="40" t="s">
        <v>456</v>
      </c>
      <c r="D324" s="40" t="s">
        <v>381</v>
      </c>
      <c r="E324" s="40" t="s">
        <v>397</v>
      </c>
      <c r="F324" s="40"/>
      <c r="G324" s="40"/>
      <c r="H324" s="40"/>
    </row>
    <row r="325" spans="1:8" x14ac:dyDescent="0.2">
      <c r="A325" s="40" t="s">
        <v>506</v>
      </c>
      <c r="B325" s="40" t="s">
        <v>379</v>
      </c>
      <c r="C325" s="40" t="s">
        <v>380</v>
      </c>
      <c r="D325" s="40" t="s">
        <v>381</v>
      </c>
      <c r="E325" s="40" t="s">
        <v>397</v>
      </c>
      <c r="F325" s="40" t="s">
        <v>284</v>
      </c>
      <c r="G325" s="40">
        <v>8</v>
      </c>
      <c r="H325" s="40"/>
    </row>
    <row r="326" spans="1:8" x14ac:dyDescent="0.2">
      <c r="A326" s="40" t="s">
        <v>292</v>
      </c>
      <c r="B326" s="40" t="s">
        <v>379</v>
      </c>
      <c r="C326" s="40" t="s">
        <v>380</v>
      </c>
      <c r="D326" s="40" t="s">
        <v>381</v>
      </c>
      <c r="E326" s="40" t="s">
        <v>413</v>
      </c>
      <c r="F326" s="40" t="s">
        <v>284</v>
      </c>
      <c r="G326" s="40">
        <v>10</v>
      </c>
      <c r="H326" s="40"/>
    </row>
    <row r="327" spans="1:8" x14ac:dyDescent="0.2">
      <c r="A327" s="40" t="s">
        <v>289</v>
      </c>
      <c r="B327" s="40" t="s">
        <v>379</v>
      </c>
      <c r="C327" s="40" t="s">
        <v>380</v>
      </c>
      <c r="D327" s="40" t="s">
        <v>381</v>
      </c>
      <c r="E327" s="40" t="s">
        <v>413</v>
      </c>
      <c r="F327" s="40" t="s">
        <v>284</v>
      </c>
      <c r="G327" s="40">
        <v>9</v>
      </c>
      <c r="H327" s="40"/>
    </row>
    <row r="328" spans="1:8" x14ac:dyDescent="0.2">
      <c r="A328" s="40" t="s">
        <v>507</v>
      </c>
      <c r="B328" s="40" t="s">
        <v>379</v>
      </c>
      <c r="C328" s="40" t="s">
        <v>380</v>
      </c>
      <c r="D328" s="40" t="s">
        <v>381</v>
      </c>
      <c r="E328" s="40" t="s">
        <v>413</v>
      </c>
      <c r="F328" s="40" t="s">
        <v>284</v>
      </c>
      <c r="G328" s="40">
        <v>53</v>
      </c>
      <c r="H328" s="40"/>
    </row>
    <row r="329" spans="1:8" x14ac:dyDescent="0.2">
      <c r="A329" s="40" t="s">
        <v>508</v>
      </c>
      <c r="B329" s="40" t="s">
        <v>379</v>
      </c>
      <c r="C329" s="40" t="s">
        <v>380</v>
      </c>
      <c r="D329" s="40" t="s">
        <v>381</v>
      </c>
      <c r="E329" s="40" t="s">
        <v>413</v>
      </c>
      <c r="F329" s="40" t="s">
        <v>284</v>
      </c>
      <c r="G329" s="40">
        <v>11</v>
      </c>
      <c r="H329" s="40"/>
    </row>
    <row r="330" spans="1:8" x14ac:dyDescent="0.2">
      <c r="A330" s="40" t="s">
        <v>290</v>
      </c>
      <c r="B330" s="40" t="s">
        <v>379</v>
      </c>
      <c r="C330" s="40" t="s">
        <v>380</v>
      </c>
      <c r="D330" s="40" t="s">
        <v>381</v>
      </c>
      <c r="E330" s="40" t="s">
        <v>413</v>
      </c>
      <c r="F330" s="40" t="s">
        <v>284</v>
      </c>
      <c r="G330" s="40">
        <v>56</v>
      </c>
      <c r="H330" s="40"/>
    </row>
    <row r="331" spans="1:8" x14ac:dyDescent="0.2">
      <c r="A331" s="40" t="s">
        <v>509</v>
      </c>
      <c r="B331" s="40" t="s">
        <v>379</v>
      </c>
      <c r="C331" s="40" t="s">
        <v>380</v>
      </c>
      <c r="D331" s="40" t="s">
        <v>381</v>
      </c>
      <c r="E331" s="40" t="s">
        <v>413</v>
      </c>
      <c r="F331" s="40" t="s">
        <v>284</v>
      </c>
      <c r="G331" s="40">
        <v>7</v>
      </c>
      <c r="H331" s="40"/>
    </row>
    <row r="332" spans="1:8" x14ac:dyDescent="0.2">
      <c r="A332" s="40" t="s">
        <v>286</v>
      </c>
      <c r="B332" s="40" t="s">
        <v>379</v>
      </c>
      <c r="C332" s="40" t="s">
        <v>380</v>
      </c>
      <c r="D332" s="40" t="s">
        <v>381</v>
      </c>
      <c r="E332" s="40" t="s">
        <v>413</v>
      </c>
      <c r="F332" s="40" t="s">
        <v>284</v>
      </c>
      <c r="G332" s="40">
        <v>63</v>
      </c>
      <c r="H332" s="40"/>
    </row>
    <row r="333" spans="1:8" x14ac:dyDescent="0.2">
      <c r="A333" s="40" t="s">
        <v>293</v>
      </c>
      <c r="B333" s="40" t="s">
        <v>379</v>
      </c>
      <c r="C333" s="40" t="s">
        <v>380</v>
      </c>
      <c r="D333" s="40" t="s">
        <v>381</v>
      </c>
      <c r="E333" s="40" t="s">
        <v>413</v>
      </c>
      <c r="F333" s="40" t="s">
        <v>284</v>
      </c>
      <c r="G333" s="40">
        <v>81</v>
      </c>
      <c r="H333" s="40"/>
    </row>
    <row r="334" spans="1:8" x14ac:dyDescent="0.2">
      <c r="A334" s="40" t="s">
        <v>299</v>
      </c>
      <c r="B334" s="40" t="s">
        <v>379</v>
      </c>
      <c r="C334" s="40" t="s">
        <v>380</v>
      </c>
      <c r="D334" s="40" t="s">
        <v>381</v>
      </c>
      <c r="E334" s="40" t="s">
        <v>413</v>
      </c>
      <c r="F334" s="40" t="s">
        <v>284</v>
      </c>
      <c r="G334" s="40">
        <v>20</v>
      </c>
      <c r="H334" s="40"/>
    </row>
    <row r="335" spans="1:8" x14ac:dyDescent="0.2">
      <c r="A335" s="40" t="s">
        <v>297</v>
      </c>
      <c r="B335" s="40" t="s">
        <v>379</v>
      </c>
      <c r="C335" s="40" t="s">
        <v>380</v>
      </c>
      <c r="D335" s="40" t="s">
        <v>381</v>
      </c>
      <c r="E335" s="40" t="s">
        <v>413</v>
      </c>
      <c r="F335" s="40" t="s">
        <v>284</v>
      </c>
      <c r="G335" s="40">
        <v>97</v>
      </c>
      <c r="H335" s="40"/>
    </row>
    <row r="336" spans="1:8" x14ac:dyDescent="0.2">
      <c r="A336" s="40" t="s">
        <v>510</v>
      </c>
      <c r="B336" s="40" t="s">
        <v>379</v>
      </c>
      <c r="C336" s="40" t="s">
        <v>380</v>
      </c>
      <c r="D336" s="40" t="s">
        <v>381</v>
      </c>
      <c r="E336" s="40" t="s">
        <v>413</v>
      </c>
      <c r="F336" s="40" t="s">
        <v>284</v>
      </c>
      <c r="G336" s="40">
        <v>75</v>
      </c>
      <c r="H336" s="40"/>
    </row>
    <row r="337" spans="1:8" x14ac:dyDescent="0.2">
      <c r="A337" s="40" t="s">
        <v>294</v>
      </c>
      <c r="B337" s="40" t="s">
        <v>379</v>
      </c>
      <c r="C337" s="40" t="s">
        <v>380</v>
      </c>
      <c r="D337" s="40" t="s">
        <v>381</v>
      </c>
      <c r="E337" s="40" t="s">
        <v>412</v>
      </c>
      <c r="F337" s="40" t="s">
        <v>284</v>
      </c>
      <c r="G337" s="40">
        <v>73</v>
      </c>
      <c r="H337" s="40"/>
    </row>
    <row r="338" spans="1:8" x14ac:dyDescent="0.2">
      <c r="A338" s="40" t="s">
        <v>300</v>
      </c>
      <c r="B338" s="40" t="s">
        <v>379</v>
      </c>
      <c r="C338" s="40" t="s">
        <v>380</v>
      </c>
      <c r="D338" s="40" t="s">
        <v>381</v>
      </c>
      <c r="E338" s="40" t="s">
        <v>412</v>
      </c>
      <c r="F338" s="40" t="s">
        <v>284</v>
      </c>
      <c r="G338" s="40">
        <v>30</v>
      </c>
      <c r="H338" s="40"/>
    </row>
    <row r="339" spans="1:8" x14ac:dyDescent="0.2">
      <c r="A339" s="40" t="s">
        <v>511</v>
      </c>
      <c r="B339" s="40" t="s">
        <v>379</v>
      </c>
      <c r="C339" s="40" t="s">
        <v>380</v>
      </c>
      <c r="D339" s="40" t="s">
        <v>381</v>
      </c>
      <c r="E339" s="40" t="s">
        <v>413</v>
      </c>
      <c r="F339" s="40" t="s">
        <v>284</v>
      </c>
      <c r="G339" s="40">
        <v>6</v>
      </c>
      <c r="H339" s="40"/>
    </row>
    <row r="340" spans="1:8" x14ac:dyDescent="0.2">
      <c r="A340" s="40" t="s">
        <v>258</v>
      </c>
      <c r="B340" s="40" t="s">
        <v>379</v>
      </c>
      <c r="C340" s="40" t="s">
        <v>380</v>
      </c>
      <c r="D340" s="40" t="s">
        <v>381</v>
      </c>
      <c r="E340" s="40" t="s">
        <v>412</v>
      </c>
      <c r="F340" s="40" t="s">
        <v>257</v>
      </c>
      <c r="G340" s="40">
        <v>25</v>
      </c>
      <c r="H340" s="40"/>
    </row>
    <row r="341" spans="1:8" x14ac:dyDescent="0.2">
      <c r="A341" s="40" t="s">
        <v>261</v>
      </c>
      <c r="B341" s="40" t="s">
        <v>379</v>
      </c>
      <c r="C341" s="40" t="s">
        <v>380</v>
      </c>
      <c r="D341" s="40" t="s">
        <v>381</v>
      </c>
      <c r="E341" s="40" t="s">
        <v>397</v>
      </c>
      <c r="F341" s="40" t="s">
        <v>257</v>
      </c>
      <c r="G341" s="40">
        <v>6</v>
      </c>
      <c r="H341" s="40"/>
    </row>
    <row r="342" spans="1:8" x14ac:dyDescent="0.2">
      <c r="A342" s="40" t="s">
        <v>279</v>
      </c>
      <c r="B342" s="40" t="s">
        <v>379</v>
      </c>
      <c r="C342" s="40" t="s">
        <v>380</v>
      </c>
      <c r="D342" s="40" t="s">
        <v>381</v>
      </c>
      <c r="E342" s="40" t="s">
        <v>397</v>
      </c>
      <c r="F342" s="40" t="s">
        <v>257</v>
      </c>
      <c r="G342" s="40">
        <v>31</v>
      </c>
      <c r="H342" s="40"/>
    </row>
    <row r="343" spans="1:8" x14ac:dyDescent="0.2">
      <c r="A343" s="40" t="s">
        <v>281</v>
      </c>
      <c r="B343" s="40" t="s">
        <v>379</v>
      </c>
      <c r="C343" s="40" t="s">
        <v>456</v>
      </c>
      <c r="D343" s="40" t="s">
        <v>381</v>
      </c>
      <c r="E343" s="40" t="s">
        <v>413</v>
      </c>
      <c r="F343" s="40" t="s">
        <v>257</v>
      </c>
      <c r="G343" s="40">
        <v>22</v>
      </c>
      <c r="H343" s="40"/>
    </row>
    <row r="344" spans="1:8" x14ac:dyDescent="0.2">
      <c r="A344" s="40" t="s">
        <v>270</v>
      </c>
      <c r="B344" s="40" t="s">
        <v>379</v>
      </c>
      <c r="C344" s="40" t="s">
        <v>380</v>
      </c>
      <c r="D344" s="40" t="s">
        <v>381</v>
      </c>
      <c r="E344" s="40" t="s">
        <v>413</v>
      </c>
      <c r="F344" s="40" t="s">
        <v>257</v>
      </c>
      <c r="G344" s="40">
        <v>21</v>
      </c>
      <c r="H344" s="40"/>
    </row>
    <row r="345" spans="1:8" x14ac:dyDescent="0.2">
      <c r="A345" s="40" t="s">
        <v>276</v>
      </c>
      <c r="B345" s="40" t="s">
        <v>379</v>
      </c>
      <c r="C345" s="40" t="s">
        <v>380</v>
      </c>
      <c r="D345" s="40" t="s">
        <v>381</v>
      </c>
      <c r="E345" s="40" t="s">
        <v>397</v>
      </c>
      <c r="F345" s="40" t="s">
        <v>257</v>
      </c>
      <c r="G345" s="40">
        <v>35</v>
      </c>
      <c r="H345" s="40"/>
    </row>
    <row r="346" spans="1:8" x14ac:dyDescent="0.2">
      <c r="A346" s="40" t="s">
        <v>512</v>
      </c>
      <c r="B346" s="40" t="s">
        <v>379</v>
      </c>
      <c r="C346" s="40" t="s">
        <v>456</v>
      </c>
      <c r="D346" s="40" t="s">
        <v>381</v>
      </c>
      <c r="E346" s="40" t="s">
        <v>413</v>
      </c>
      <c r="F346" s="40" t="s">
        <v>257</v>
      </c>
      <c r="G346" s="40">
        <v>18</v>
      </c>
      <c r="H346" s="40"/>
    </row>
    <row r="347" spans="1:8" x14ac:dyDescent="0.2">
      <c r="A347" s="40" t="s">
        <v>513</v>
      </c>
      <c r="B347" s="40" t="s">
        <v>379</v>
      </c>
      <c r="C347" s="40" t="s">
        <v>380</v>
      </c>
      <c r="D347" s="40" t="s">
        <v>381</v>
      </c>
      <c r="E347" s="40" t="s">
        <v>413</v>
      </c>
      <c r="F347" s="40" t="s">
        <v>257</v>
      </c>
      <c r="G347" s="40">
        <v>11</v>
      </c>
      <c r="H347" s="40"/>
    </row>
    <row r="348" spans="1:8" x14ac:dyDescent="0.2">
      <c r="A348" s="40" t="s">
        <v>260</v>
      </c>
      <c r="B348" s="40" t="s">
        <v>379</v>
      </c>
      <c r="C348" s="40" t="s">
        <v>380</v>
      </c>
      <c r="D348" s="40" t="s">
        <v>381</v>
      </c>
      <c r="E348" s="40" t="s">
        <v>413</v>
      </c>
      <c r="F348" s="40" t="s">
        <v>257</v>
      </c>
      <c r="G348" s="40">
        <v>29</v>
      </c>
      <c r="H348" s="40"/>
    </row>
    <row r="349" spans="1:8" x14ac:dyDescent="0.2">
      <c r="A349" s="40" t="s">
        <v>259</v>
      </c>
      <c r="B349" s="40" t="s">
        <v>379</v>
      </c>
      <c r="C349" s="40" t="s">
        <v>380</v>
      </c>
      <c r="D349" s="40" t="s">
        <v>381</v>
      </c>
      <c r="E349" s="40" t="s">
        <v>397</v>
      </c>
      <c r="F349" s="40" t="s">
        <v>257</v>
      </c>
      <c r="G349" s="40">
        <v>12</v>
      </c>
      <c r="H349" s="40"/>
    </row>
    <row r="350" spans="1:8" x14ac:dyDescent="0.2">
      <c r="A350" s="40" t="s">
        <v>514</v>
      </c>
      <c r="B350" s="40" t="s">
        <v>379</v>
      </c>
      <c r="C350" s="40" t="s">
        <v>456</v>
      </c>
      <c r="D350" s="40" t="s">
        <v>381</v>
      </c>
      <c r="E350" s="40" t="s">
        <v>413</v>
      </c>
      <c r="F350" s="40" t="s">
        <v>257</v>
      </c>
      <c r="G350" s="40">
        <v>7</v>
      </c>
      <c r="H350" s="40"/>
    </row>
    <row r="351" spans="1:8" x14ac:dyDescent="0.2">
      <c r="A351" s="40" t="s">
        <v>269</v>
      </c>
      <c r="B351" s="40" t="s">
        <v>379</v>
      </c>
      <c r="C351" s="40" t="s">
        <v>380</v>
      </c>
      <c r="D351" s="40" t="s">
        <v>381</v>
      </c>
      <c r="E351" s="40" t="s">
        <v>413</v>
      </c>
      <c r="F351" s="40" t="s">
        <v>257</v>
      </c>
      <c r="G351" s="40">
        <v>28</v>
      </c>
      <c r="H351" s="40"/>
    </row>
    <row r="352" spans="1:8" x14ac:dyDescent="0.2">
      <c r="A352" s="40" t="s">
        <v>278</v>
      </c>
      <c r="B352" s="40" t="s">
        <v>379</v>
      </c>
      <c r="C352" s="40" t="s">
        <v>380</v>
      </c>
      <c r="D352" s="40" t="s">
        <v>381</v>
      </c>
      <c r="E352" s="40" t="s">
        <v>397</v>
      </c>
      <c r="F352" s="40" t="s">
        <v>257</v>
      </c>
      <c r="G352" s="40">
        <v>78</v>
      </c>
      <c r="H352" s="40"/>
    </row>
    <row r="353" spans="1:8" x14ac:dyDescent="0.2">
      <c r="A353" s="40" t="s">
        <v>277</v>
      </c>
      <c r="B353" s="40" t="s">
        <v>379</v>
      </c>
      <c r="C353" s="40" t="s">
        <v>380</v>
      </c>
      <c r="D353" s="40" t="s">
        <v>381</v>
      </c>
      <c r="E353" s="40" t="s">
        <v>413</v>
      </c>
      <c r="F353" s="40" t="s">
        <v>257</v>
      </c>
      <c r="G353" s="40">
        <v>24</v>
      </c>
      <c r="H353" s="40"/>
    </row>
    <row r="354" spans="1:8" x14ac:dyDescent="0.2">
      <c r="A354" s="40" t="s">
        <v>515</v>
      </c>
      <c r="B354" s="40" t="s">
        <v>379</v>
      </c>
      <c r="C354" s="40" t="s">
        <v>380</v>
      </c>
      <c r="D354" s="40" t="s">
        <v>381</v>
      </c>
      <c r="E354" s="40" t="s">
        <v>397</v>
      </c>
      <c r="F354" s="40" t="s">
        <v>257</v>
      </c>
      <c r="G354" s="40">
        <v>10</v>
      </c>
      <c r="H354" s="40"/>
    </row>
    <row r="355" spans="1:8" x14ac:dyDescent="0.2">
      <c r="A355" s="40" t="s">
        <v>271</v>
      </c>
      <c r="B355" s="40" t="s">
        <v>379</v>
      </c>
      <c r="C355" s="40" t="s">
        <v>380</v>
      </c>
      <c r="D355" s="40" t="s">
        <v>381</v>
      </c>
      <c r="E355" s="40" t="s">
        <v>397</v>
      </c>
      <c r="F355" s="40" t="s">
        <v>257</v>
      </c>
      <c r="G355" s="40">
        <v>17</v>
      </c>
      <c r="H355" s="40"/>
    </row>
    <row r="356" spans="1:8" x14ac:dyDescent="0.2">
      <c r="A356" s="40" t="s">
        <v>282</v>
      </c>
      <c r="B356" s="40" t="s">
        <v>379</v>
      </c>
      <c r="C356" s="40" t="s">
        <v>380</v>
      </c>
      <c r="D356" s="40" t="s">
        <v>381</v>
      </c>
      <c r="E356" s="40" t="s">
        <v>397</v>
      </c>
      <c r="F356" s="40" t="s">
        <v>257</v>
      </c>
      <c r="G356" s="40">
        <v>27</v>
      </c>
      <c r="H356" s="40"/>
    </row>
    <row r="357" spans="1:8" x14ac:dyDescent="0.2">
      <c r="A357" s="40" t="s">
        <v>283</v>
      </c>
      <c r="B357" s="40" t="s">
        <v>379</v>
      </c>
      <c r="C357" s="40" t="s">
        <v>380</v>
      </c>
      <c r="D357" s="40" t="s">
        <v>381</v>
      </c>
      <c r="E357" s="40" t="s">
        <v>397</v>
      </c>
      <c r="F357" s="40" t="s">
        <v>257</v>
      </c>
      <c r="G357" s="40">
        <v>9</v>
      </c>
      <c r="H357" s="40"/>
    </row>
    <row r="358" spans="1:8" x14ac:dyDescent="0.2">
      <c r="A358" s="40" t="s">
        <v>263</v>
      </c>
      <c r="B358" s="40" t="s">
        <v>379</v>
      </c>
      <c r="C358" s="40" t="s">
        <v>380</v>
      </c>
      <c r="D358" s="40" t="s">
        <v>381</v>
      </c>
      <c r="E358" s="40" t="s">
        <v>397</v>
      </c>
      <c r="F358" s="40" t="s">
        <v>257</v>
      </c>
      <c r="G358" s="40">
        <v>82</v>
      </c>
      <c r="H358" s="40"/>
    </row>
    <row r="359" spans="1:8" x14ac:dyDescent="0.2">
      <c r="A359" s="40" t="s">
        <v>275</v>
      </c>
      <c r="B359" s="40" t="s">
        <v>379</v>
      </c>
      <c r="C359" s="40" t="s">
        <v>380</v>
      </c>
      <c r="D359" s="40" t="s">
        <v>381</v>
      </c>
      <c r="E359" s="40" t="s">
        <v>397</v>
      </c>
      <c r="F359" s="40" t="s">
        <v>257</v>
      </c>
      <c r="G359" s="40">
        <v>8</v>
      </c>
      <c r="H359" s="40"/>
    </row>
    <row r="360" spans="1:8" x14ac:dyDescent="0.2">
      <c r="A360" s="40" t="s">
        <v>280</v>
      </c>
      <c r="B360" s="40" t="s">
        <v>379</v>
      </c>
      <c r="C360" s="40" t="s">
        <v>380</v>
      </c>
      <c r="D360" s="40" t="s">
        <v>381</v>
      </c>
      <c r="E360" s="40" t="s">
        <v>397</v>
      </c>
      <c r="F360" s="40" t="s">
        <v>257</v>
      </c>
      <c r="G360" s="40">
        <v>3</v>
      </c>
      <c r="H360" s="40"/>
    </row>
    <row r="361" spans="1:8" x14ac:dyDescent="0.2">
      <c r="A361" s="40" t="s">
        <v>516</v>
      </c>
      <c r="B361" s="40" t="s">
        <v>379</v>
      </c>
      <c r="C361" s="40" t="s">
        <v>380</v>
      </c>
      <c r="D361" s="40" t="s">
        <v>381</v>
      </c>
      <c r="E361" s="40" t="s">
        <v>397</v>
      </c>
      <c r="F361" s="40" t="s">
        <v>257</v>
      </c>
      <c r="G361" s="40">
        <v>15</v>
      </c>
      <c r="H361" s="40"/>
    </row>
    <row r="362" spans="1:8" x14ac:dyDescent="0.2">
      <c r="A362" s="40" t="s">
        <v>272</v>
      </c>
      <c r="B362" s="40" t="s">
        <v>379</v>
      </c>
      <c r="C362" s="40" t="s">
        <v>380</v>
      </c>
      <c r="D362" s="40" t="s">
        <v>381</v>
      </c>
      <c r="E362" s="40" t="s">
        <v>397</v>
      </c>
      <c r="F362" s="40" t="s">
        <v>257</v>
      </c>
      <c r="G362" s="40">
        <v>94</v>
      </c>
      <c r="H362" s="40"/>
    </row>
    <row r="363" spans="1:8" x14ac:dyDescent="0.2">
      <c r="A363" s="40" t="s">
        <v>262</v>
      </c>
      <c r="B363" s="40" t="s">
        <v>379</v>
      </c>
      <c r="C363" s="40" t="s">
        <v>380</v>
      </c>
      <c r="D363" s="40" t="s">
        <v>381</v>
      </c>
      <c r="E363" s="40" t="s">
        <v>397</v>
      </c>
      <c r="F363" s="40" t="s">
        <v>257</v>
      </c>
      <c r="G363" s="40">
        <v>19</v>
      </c>
      <c r="H363" s="40"/>
    </row>
    <row r="364" spans="1:8" x14ac:dyDescent="0.2">
      <c r="A364" s="40" t="s">
        <v>268</v>
      </c>
      <c r="B364" s="40" t="s">
        <v>379</v>
      </c>
      <c r="C364" s="40" t="s">
        <v>380</v>
      </c>
      <c r="D364" s="40" t="s">
        <v>381</v>
      </c>
      <c r="E364" s="40" t="s">
        <v>397</v>
      </c>
      <c r="F364" s="40" t="s">
        <v>257</v>
      </c>
      <c r="G364" s="40">
        <v>71</v>
      </c>
      <c r="H364" s="40"/>
    </row>
    <row r="365" spans="1:8" x14ac:dyDescent="0.2">
      <c r="A365" s="40" t="s">
        <v>266</v>
      </c>
      <c r="B365" s="40" t="s">
        <v>379</v>
      </c>
      <c r="C365" s="40" t="s">
        <v>380</v>
      </c>
      <c r="D365" s="40" t="s">
        <v>381</v>
      </c>
      <c r="E365" s="40" t="s">
        <v>397</v>
      </c>
      <c r="F365" s="40" t="s">
        <v>257</v>
      </c>
      <c r="G365" s="40">
        <v>95</v>
      </c>
      <c r="H365" s="40"/>
    </row>
    <row r="366" spans="1:8" x14ac:dyDescent="0.2">
      <c r="A366" s="40" t="s">
        <v>264</v>
      </c>
      <c r="B366" s="40" t="s">
        <v>379</v>
      </c>
      <c r="C366" s="40" t="s">
        <v>380</v>
      </c>
      <c r="D366" s="40" t="s">
        <v>381</v>
      </c>
      <c r="E366" s="40" t="s">
        <v>397</v>
      </c>
      <c r="F366" s="40" t="s">
        <v>257</v>
      </c>
      <c r="G366" s="40">
        <v>46</v>
      </c>
      <c r="H366" s="40"/>
    </row>
    <row r="367" spans="1:8" x14ac:dyDescent="0.2">
      <c r="A367" s="40" t="s">
        <v>517</v>
      </c>
      <c r="B367" s="40" t="s">
        <v>379</v>
      </c>
      <c r="C367" s="40" t="s">
        <v>380</v>
      </c>
      <c r="D367" s="40" t="s">
        <v>381</v>
      </c>
      <c r="E367" s="40" t="s">
        <v>413</v>
      </c>
      <c r="F367" s="40" t="s">
        <v>257</v>
      </c>
      <c r="G367" s="40">
        <v>13</v>
      </c>
      <c r="H367" s="40"/>
    </row>
    <row r="368" spans="1:8" x14ac:dyDescent="0.2">
      <c r="A368" s="40" t="s">
        <v>274</v>
      </c>
      <c r="B368" s="40" t="s">
        <v>379</v>
      </c>
      <c r="C368" s="40" t="s">
        <v>380</v>
      </c>
      <c r="D368" s="40" t="s">
        <v>381</v>
      </c>
      <c r="E368" s="40" t="s">
        <v>397</v>
      </c>
      <c r="F368" s="40" t="s">
        <v>257</v>
      </c>
      <c r="G368" s="40">
        <v>16</v>
      </c>
      <c r="H368" s="40"/>
    </row>
    <row r="369" spans="1:8" x14ac:dyDescent="0.2">
      <c r="A369" s="40" t="s">
        <v>265</v>
      </c>
      <c r="B369" s="40" t="s">
        <v>379</v>
      </c>
      <c r="C369" s="40" t="s">
        <v>380</v>
      </c>
      <c r="D369" s="40" t="s">
        <v>381</v>
      </c>
      <c r="E369" s="40" t="s">
        <v>397</v>
      </c>
      <c r="F369" s="40" t="s">
        <v>257</v>
      </c>
      <c r="G369" s="40">
        <v>88</v>
      </c>
      <c r="H369" s="40"/>
    </row>
    <row r="370" spans="1:8" x14ac:dyDescent="0.2">
      <c r="A370" s="40" t="s">
        <v>336</v>
      </c>
      <c r="B370" s="40" t="s">
        <v>379</v>
      </c>
      <c r="C370" s="40" t="s">
        <v>380</v>
      </c>
      <c r="D370" s="40" t="s">
        <v>381</v>
      </c>
      <c r="E370" s="40" t="s">
        <v>412</v>
      </c>
      <c r="F370" s="40" t="s">
        <v>4</v>
      </c>
      <c r="G370" s="40">
        <v>36</v>
      </c>
    </row>
    <row r="371" spans="1:8" x14ac:dyDescent="0.2">
      <c r="A371" s="40" t="s">
        <v>518</v>
      </c>
      <c r="B371" s="40" t="s">
        <v>379</v>
      </c>
      <c r="C371" s="40" t="s">
        <v>380</v>
      </c>
      <c r="D371" s="40" t="s">
        <v>381</v>
      </c>
      <c r="E371" s="40" t="s">
        <v>412</v>
      </c>
      <c r="F371" s="40" t="s">
        <v>4</v>
      </c>
      <c r="G371" s="40">
        <v>1</v>
      </c>
      <c r="H371" s="40"/>
    </row>
    <row r="372" spans="1:8" x14ac:dyDescent="0.2">
      <c r="A372" s="40" t="s">
        <v>519</v>
      </c>
      <c r="B372" s="40" t="s">
        <v>379</v>
      </c>
      <c r="C372" s="40" t="s">
        <v>380</v>
      </c>
      <c r="D372" s="40" t="s">
        <v>381</v>
      </c>
      <c r="E372" s="40" t="s">
        <v>412</v>
      </c>
      <c r="F372" s="40" t="s">
        <v>4</v>
      </c>
      <c r="G372" s="40">
        <v>1</v>
      </c>
      <c r="H372" s="40"/>
    </row>
    <row r="373" spans="1:8" x14ac:dyDescent="0.2">
      <c r="A373" s="40" t="s">
        <v>520</v>
      </c>
      <c r="B373" s="40" t="s">
        <v>379</v>
      </c>
      <c r="C373" s="40" t="s">
        <v>380</v>
      </c>
      <c r="D373" s="40" t="s">
        <v>381</v>
      </c>
      <c r="E373" s="40" t="s">
        <v>412</v>
      </c>
      <c r="F373" s="40" t="s">
        <v>4</v>
      </c>
      <c r="G373" s="40">
        <v>1</v>
      </c>
      <c r="H373" s="40"/>
    </row>
    <row r="374" spans="1:8" x14ac:dyDescent="0.2">
      <c r="A374" s="40" t="s">
        <v>337</v>
      </c>
      <c r="B374" s="40" t="s">
        <v>379</v>
      </c>
      <c r="C374" s="40" t="s">
        <v>380</v>
      </c>
      <c r="D374" s="40" t="s">
        <v>381</v>
      </c>
      <c r="E374" s="40" t="s">
        <v>412</v>
      </c>
      <c r="F374" s="40" t="s">
        <v>4</v>
      </c>
      <c r="G374" s="40">
        <v>1</v>
      </c>
      <c r="H374" s="40"/>
    </row>
    <row r="375" spans="1:8" x14ac:dyDescent="0.2">
      <c r="A375" s="40" t="s">
        <v>334</v>
      </c>
      <c r="B375" s="40" t="s">
        <v>379</v>
      </c>
      <c r="C375" s="40" t="s">
        <v>380</v>
      </c>
      <c r="D375" s="40" t="s">
        <v>381</v>
      </c>
      <c r="E375" s="40" t="s">
        <v>412</v>
      </c>
      <c r="F375" s="40" t="s">
        <v>4</v>
      </c>
      <c r="G375" s="40">
        <v>1</v>
      </c>
      <c r="H375" s="40"/>
    </row>
    <row r="376" spans="1:8" x14ac:dyDescent="0.2">
      <c r="A376" s="40" t="s">
        <v>323</v>
      </c>
      <c r="B376" s="40" t="s">
        <v>379</v>
      </c>
      <c r="C376" s="40" t="s">
        <v>380</v>
      </c>
      <c r="D376" s="40" t="s">
        <v>381</v>
      </c>
      <c r="E376" s="40" t="s">
        <v>397</v>
      </c>
      <c r="F376" s="40" t="s">
        <v>4</v>
      </c>
      <c r="G376" s="40">
        <v>2</v>
      </c>
      <c r="H376" s="40"/>
    </row>
    <row r="377" spans="1:8" x14ac:dyDescent="0.2">
      <c r="A377" s="40" t="s">
        <v>324</v>
      </c>
      <c r="B377" s="40" t="s">
        <v>379</v>
      </c>
      <c r="C377" s="40" t="s">
        <v>380</v>
      </c>
      <c r="D377" s="40" t="s">
        <v>381</v>
      </c>
      <c r="E377" s="40" t="s">
        <v>397</v>
      </c>
      <c r="F377" s="40" t="s">
        <v>4</v>
      </c>
      <c r="G377" s="40">
        <v>99</v>
      </c>
      <c r="H377" s="40"/>
    </row>
    <row r="378" spans="1:8" x14ac:dyDescent="0.2">
      <c r="A378" s="40" t="s">
        <v>325</v>
      </c>
      <c r="B378" s="40" t="s">
        <v>379</v>
      </c>
      <c r="C378" s="40" t="s">
        <v>380</v>
      </c>
      <c r="D378" s="40" t="s">
        <v>381</v>
      </c>
      <c r="E378" s="40" t="s">
        <v>397</v>
      </c>
      <c r="F378" s="40" t="s">
        <v>4</v>
      </c>
      <c r="G378" s="40">
        <v>97</v>
      </c>
      <c r="H378" s="40"/>
    </row>
    <row r="379" spans="1:8" x14ac:dyDescent="0.2">
      <c r="A379" s="40" t="s">
        <v>326</v>
      </c>
      <c r="B379" s="40" t="s">
        <v>379</v>
      </c>
      <c r="C379" s="40" t="s">
        <v>380</v>
      </c>
      <c r="D379" s="40" t="s">
        <v>381</v>
      </c>
      <c r="E379" s="40" t="s">
        <v>397</v>
      </c>
      <c r="F379" s="40" t="s">
        <v>4</v>
      </c>
      <c r="G379" s="40">
        <v>48</v>
      </c>
      <c r="H379" s="40"/>
    </row>
    <row r="380" spans="1:8" x14ac:dyDescent="0.2">
      <c r="A380" s="40" t="s">
        <v>322</v>
      </c>
      <c r="B380" s="40" t="s">
        <v>379</v>
      </c>
      <c r="C380" s="40" t="s">
        <v>380</v>
      </c>
      <c r="D380" s="40" t="s">
        <v>381</v>
      </c>
      <c r="E380" s="40" t="s">
        <v>413</v>
      </c>
      <c r="F380" s="40" t="s">
        <v>4</v>
      </c>
      <c r="G380" s="40">
        <v>30</v>
      </c>
      <c r="H380" s="40"/>
    </row>
    <row r="381" spans="1:8" x14ac:dyDescent="0.2">
      <c r="A381" s="40" t="s">
        <v>328</v>
      </c>
      <c r="B381" s="40" t="s">
        <v>379</v>
      </c>
      <c r="C381" s="40" t="s">
        <v>380</v>
      </c>
      <c r="D381" s="40" t="s">
        <v>381</v>
      </c>
      <c r="E381" s="40" t="s">
        <v>397</v>
      </c>
      <c r="F381" s="40" t="s">
        <v>4</v>
      </c>
      <c r="G381" s="40">
        <v>69</v>
      </c>
      <c r="H381" s="40"/>
    </row>
    <row r="382" spans="1:8" x14ac:dyDescent="0.2">
      <c r="A382" s="40" t="s">
        <v>521</v>
      </c>
      <c r="B382" s="40" t="s">
        <v>379</v>
      </c>
      <c r="C382" s="40" t="s">
        <v>380</v>
      </c>
      <c r="D382" s="40" t="s">
        <v>381</v>
      </c>
      <c r="E382" s="40" t="s">
        <v>397</v>
      </c>
      <c r="F382" s="40" t="s">
        <v>4</v>
      </c>
      <c r="G382" s="40">
        <v>5</v>
      </c>
      <c r="H382" s="40"/>
    </row>
    <row r="383" spans="1:8" x14ac:dyDescent="0.2">
      <c r="A383" s="40" t="s">
        <v>330</v>
      </c>
      <c r="B383" s="40" t="s">
        <v>379</v>
      </c>
      <c r="C383" s="40" t="s">
        <v>380</v>
      </c>
      <c r="D383" s="40" t="s">
        <v>381</v>
      </c>
      <c r="E383" s="40" t="s">
        <v>397</v>
      </c>
      <c r="F383" s="40" t="s">
        <v>4</v>
      </c>
      <c r="G383" s="40">
        <v>11</v>
      </c>
      <c r="H383" s="40"/>
    </row>
    <row r="384" spans="1:8" x14ac:dyDescent="0.2">
      <c r="A384" s="40" t="s">
        <v>522</v>
      </c>
      <c r="B384" s="40" t="s">
        <v>379</v>
      </c>
      <c r="C384" s="40" t="s">
        <v>380</v>
      </c>
      <c r="D384" s="40" t="s">
        <v>381</v>
      </c>
      <c r="E384" s="40" t="s">
        <v>413</v>
      </c>
      <c r="F384" s="40" t="s">
        <v>4</v>
      </c>
      <c r="G384" s="40">
        <v>77</v>
      </c>
      <c r="H384" s="40"/>
    </row>
    <row r="385" spans="1:8" x14ac:dyDescent="0.2">
      <c r="A385" s="40" t="s">
        <v>523</v>
      </c>
      <c r="B385" s="40" t="s">
        <v>379</v>
      </c>
      <c r="C385" s="40" t="s">
        <v>380</v>
      </c>
      <c r="D385" s="40" t="s">
        <v>381</v>
      </c>
      <c r="E385" s="40" t="s">
        <v>397</v>
      </c>
      <c r="F385" s="40" t="s">
        <v>4</v>
      </c>
      <c r="G385" s="40">
        <v>53</v>
      </c>
      <c r="H385" s="40"/>
    </row>
    <row r="386" spans="1:8" x14ac:dyDescent="0.2">
      <c r="A386" s="40" t="s">
        <v>524</v>
      </c>
      <c r="B386" s="40" t="s">
        <v>379</v>
      </c>
      <c r="C386" s="40" t="s">
        <v>380</v>
      </c>
      <c r="D386" s="40" t="s">
        <v>381</v>
      </c>
      <c r="E386" s="40" t="s">
        <v>397</v>
      </c>
      <c r="F386" s="40" t="s">
        <v>4</v>
      </c>
      <c r="G386" s="40">
        <v>14</v>
      </c>
      <c r="H386" s="40"/>
    </row>
    <row r="387" spans="1:8" x14ac:dyDescent="0.2">
      <c r="A387" s="40" t="s">
        <v>327</v>
      </c>
      <c r="B387" s="40" t="s">
        <v>379</v>
      </c>
      <c r="C387" s="40" t="s">
        <v>380</v>
      </c>
      <c r="D387" s="40" t="s">
        <v>381</v>
      </c>
      <c r="E387" s="40" t="s">
        <v>413</v>
      </c>
      <c r="F387" s="40" t="s">
        <v>4</v>
      </c>
      <c r="G387" s="40">
        <v>17</v>
      </c>
      <c r="H387" s="40"/>
    </row>
    <row r="388" spans="1:8" x14ac:dyDescent="0.2">
      <c r="A388" s="40" t="s">
        <v>335</v>
      </c>
      <c r="B388" s="40" t="s">
        <v>379</v>
      </c>
      <c r="C388" s="40" t="s">
        <v>380</v>
      </c>
      <c r="D388" s="40" t="s">
        <v>381</v>
      </c>
      <c r="E388" s="40" t="s">
        <v>413</v>
      </c>
      <c r="F388" s="40" t="s">
        <v>4</v>
      </c>
      <c r="G388" s="40">
        <v>15</v>
      </c>
      <c r="H388" s="40"/>
    </row>
    <row r="389" spans="1:8" x14ac:dyDescent="0.2">
      <c r="A389" s="40" t="s">
        <v>332</v>
      </c>
      <c r="B389" s="40" t="s">
        <v>379</v>
      </c>
      <c r="C389" s="40" t="s">
        <v>380</v>
      </c>
      <c r="D389" s="40" t="s">
        <v>381</v>
      </c>
      <c r="E389" s="40" t="s">
        <v>397</v>
      </c>
      <c r="F389" s="40" t="s">
        <v>4</v>
      </c>
      <c r="G389" s="40">
        <v>20</v>
      </c>
      <c r="H389" s="40"/>
    </row>
    <row r="390" spans="1:8" x14ac:dyDescent="0.2">
      <c r="A390" s="40" t="s">
        <v>525</v>
      </c>
      <c r="B390" s="40" t="s">
        <v>379</v>
      </c>
      <c r="C390" s="40" t="s">
        <v>380</v>
      </c>
      <c r="D390" s="40" t="s">
        <v>381</v>
      </c>
      <c r="E390" s="40" t="s">
        <v>397</v>
      </c>
      <c r="F390" s="40"/>
      <c r="G390" s="40"/>
      <c r="H390" s="40"/>
    </row>
    <row r="391" spans="1:8" x14ac:dyDescent="0.2">
      <c r="A391" s="40" t="s">
        <v>329</v>
      </c>
      <c r="B391" s="40" t="s">
        <v>379</v>
      </c>
      <c r="C391" s="40" t="s">
        <v>380</v>
      </c>
      <c r="D391" s="40" t="s">
        <v>381</v>
      </c>
      <c r="E391" s="40" t="s">
        <v>397</v>
      </c>
      <c r="F391" s="40" t="s">
        <v>4</v>
      </c>
      <c r="G391" s="40">
        <v>66</v>
      </c>
      <c r="H391" s="40"/>
    </row>
    <row r="392" spans="1:8" x14ac:dyDescent="0.2">
      <c r="A392" s="40" t="s">
        <v>526</v>
      </c>
      <c r="B392" s="40" t="s">
        <v>379</v>
      </c>
      <c r="C392" s="40" t="s">
        <v>380</v>
      </c>
      <c r="D392" s="40" t="s">
        <v>381</v>
      </c>
      <c r="E392" s="40" t="s">
        <v>397</v>
      </c>
      <c r="F392" s="40"/>
      <c r="G392" s="40"/>
      <c r="H392" s="40"/>
    </row>
    <row r="393" spans="1:8" x14ac:dyDescent="0.2">
      <c r="A393" s="40" t="s">
        <v>527</v>
      </c>
      <c r="B393" s="40" t="s">
        <v>379</v>
      </c>
      <c r="C393" s="40" t="s">
        <v>380</v>
      </c>
      <c r="D393" s="40" t="s">
        <v>381</v>
      </c>
      <c r="E393" s="40" t="s">
        <v>397</v>
      </c>
      <c r="F393" s="40"/>
      <c r="G393" s="40"/>
      <c r="H393" s="40"/>
    </row>
    <row r="394" spans="1:8" x14ac:dyDescent="0.2">
      <c r="A394" s="40" t="s">
        <v>333</v>
      </c>
      <c r="B394" s="40" t="s">
        <v>379</v>
      </c>
      <c r="C394" s="40" t="s">
        <v>380</v>
      </c>
      <c r="D394" s="40" t="s">
        <v>381</v>
      </c>
      <c r="E394" s="40" t="s">
        <v>397</v>
      </c>
      <c r="F394" s="40" t="s">
        <v>4</v>
      </c>
      <c r="G394" s="40">
        <v>5</v>
      </c>
      <c r="H394" s="40"/>
    </row>
    <row r="395" spans="1:8" x14ac:dyDescent="0.2">
      <c r="A395" s="40" t="s">
        <v>331</v>
      </c>
      <c r="B395" s="40" t="s">
        <v>379</v>
      </c>
      <c r="C395" s="40" t="s">
        <v>380</v>
      </c>
      <c r="D395" s="40" t="s">
        <v>381</v>
      </c>
      <c r="E395" s="40" t="s">
        <v>413</v>
      </c>
      <c r="F395" s="40" t="s">
        <v>4</v>
      </c>
      <c r="G395" s="40">
        <v>55</v>
      </c>
      <c r="H395" s="40"/>
    </row>
    <row r="396" spans="1:8" x14ac:dyDescent="0.2">
      <c r="A396" s="40" t="s">
        <v>183</v>
      </c>
      <c r="B396" s="40" t="s">
        <v>379</v>
      </c>
      <c r="C396" s="40" t="s">
        <v>380</v>
      </c>
      <c r="D396" s="40" t="s">
        <v>381</v>
      </c>
      <c r="E396" s="40" t="s">
        <v>412</v>
      </c>
      <c r="F396" s="40" t="s">
        <v>177</v>
      </c>
      <c r="G396" s="40">
        <v>42</v>
      </c>
      <c r="H396" s="40"/>
    </row>
    <row r="397" spans="1:8" x14ac:dyDescent="0.2">
      <c r="A397" s="40" t="s">
        <v>196</v>
      </c>
      <c r="B397" s="40" t="s">
        <v>379</v>
      </c>
      <c r="C397" s="40" t="s">
        <v>380</v>
      </c>
      <c r="D397" s="40" t="s">
        <v>381</v>
      </c>
      <c r="E397" s="40" t="s">
        <v>412</v>
      </c>
      <c r="F397" s="40"/>
      <c r="G397" s="40"/>
      <c r="H397" s="40"/>
    </row>
    <row r="398" spans="1:8" x14ac:dyDescent="0.2">
      <c r="A398" s="40" t="s">
        <v>187</v>
      </c>
      <c r="B398" s="40" t="s">
        <v>379</v>
      </c>
      <c r="C398" s="40" t="s">
        <v>380</v>
      </c>
      <c r="D398" s="40" t="s">
        <v>381</v>
      </c>
      <c r="E398" s="40" t="s">
        <v>379</v>
      </c>
      <c r="F398" s="40" t="s">
        <v>177</v>
      </c>
      <c r="G398" s="40">
        <v>68</v>
      </c>
      <c r="H398" s="40"/>
    </row>
    <row r="399" spans="1:8" x14ac:dyDescent="0.2">
      <c r="A399" s="40" t="s">
        <v>188</v>
      </c>
      <c r="B399" s="40" t="s">
        <v>379</v>
      </c>
      <c r="C399" s="40" t="s">
        <v>380</v>
      </c>
      <c r="D399" s="40" t="s">
        <v>381</v>
      </c>
      <c r="E399" s="40" t="s">
        <v>379</v>
      </c>
      <c r="F399" s="40" t="s">
        <v>177</v>
      </c>
      <c r="G399" s="40">
        <v>5</v>
      </c>
      <c r="H399" s="40"/>
    </row>
    <row r="400" spans="1:8" x14ac:dyDescent="0.2">
      <c r="A400" s="40" t="s">
        <v>194</v>
      </c>
      <c r="B400" s="40" t="s">
        <v>379</v>
      </c>
      <c r="C400" s="40" t="s">
        <v>380</v>
      </c>
      <c r="D400" s="40" t="s">
        <v>381</v>
      </c>
      <c r="E400" s="40" t="s">
        <v>379</v>
      </c>
      <c r="F400" s="40" t="s">
        <v>177</v>
      </c>
      <c r="G400" s="40">
        <v>1</v>
      </c>
      <c r="H400" s="40"/>
    </row>
    <row r="401" spans="1:8" x14ac:dyDescent="0.2">
      <c r="A401" s="40" t="s">
        <v>191</v>
      </c>
      <c r="B401" s="40" t="s">
        <v>379</v>
      </c>
      <c r="C401" s="40" t="s">
        <v>380</v>
      </c>
      <c r="D401" s="40" t="s">
        <v>381</v>
      </c>
      <c r="E401" s="40" t="s">
        <v>379</v>
      </c>
      <c r="F401" s="40" t="s">
        <v>177</v>
      </c>
      <c r="G401" s="40">
        <v>3</v>
      </c>
      <c r="H401" s="40"/>
    </row>
    <row r="402" spans="1:8" x14ac:dyDescent="0.2">
      <c r="A402" s="40" t="s">
        <v>186</v>
      </c>
      <c r="B402" s="40" t="s">
        <v>379</v>
      </c>
      <c r="C402" s="40" t="s">
        <v>380</v>
      </c>
      <c r="D402" s="40" t="s">
        <v>381</v>
      </c>
      <c r="E402" s="40" t="s">
        <v>379</v>
      </c>
      <c r="F402" s="40" t="s">
        <v>177</v>
      </c>
      <c r="G402" s="40">
        <v>12</v>
      </c>
      <c r="H402" s="40"/>
    </row>
    <row r="403" spans="1:8" x14ac:dyDescent="0.2">
      <c r="A403" s="40" t="s">
        <v>528</v>
      </c>
      <c r="B403" s="40" t="s">
        <v>379</v>
      </c>
      <c r="C403" s="40" t="s">
        <v>380</v>
      </c>
      <c r="D403" s="40" t="s">
        <v>381</v>
      </c>
      <c r="E403" s="40" t="s">
        <v>379</v>
      </c>
      <c r="F403" s="40"/>
      <c r="G403" s="40"/>
      <c r="H403" s="40"/>
    </row>
    <row r="404" spans="1:8" x14ac:dyDescent="0.2">
      <c r="A404" s="40" t="s">
        <v>184</v>
      </c>
      <c r="B404" s="40" t="s">
        <v>379</v>
      </c>
      <c r="C404" s="40" t="s">
        <v>380</v>
      </c>
      <c r="D404" s="40" t="s">
        <v>381</v>
      </c>
      <c r="E404" s="40" t="s">
        <v>379</v>
      </c>
      <c r="F404" s="40" t="s">
        <v>177</v>
      </c>
      <c r="G404" s="40">
        <v>14</v>
      </c>
      <c r="H404" s="40"/>
    </row>
    <row r="405" spans="1:8" x14ac:dyDescent="0.2">
      <c r="A405" s="40" t="s">
        <v>179</v>
      </c>
      <c r="B405" s="40" t="s">
        <v>379</v>
      </c>
      <c r="C405" s="40" t="s">
        <v>380</v>
      </c>
      <c r="D405" s="40" t="s">
        <v>381</v>
      </c>
      <c r="E405" s="40" t="s">
        <v>379</v>
      </c>
      <c r="F405" s="40" t="s">
        <v>177</v>
      </c>
      <c r="G405" s="40">
        <v>33</v>
      </c>
      <c r="H405" s="40"/>
    </row>
    <row r="406" spans="1:8" x14ac:dyDescent="0.2">
      <c r="A406" s="40" t="s">
        <v>185</v>
      </c>
      <c r="B406" s="40" t="s">
        <v>379</v>
      </c>
      <c r="C406" s="40" t="s">
        <v>380</v>
      </c>
      <c r="D406" s="40" t="s">
        <v>381</v>
      </c>
      <c r="E406" s="40" t="s">
        <v>379</v>
      </c>
      <c r="F406" s="40" t="s">
        <v>177</v>
      </c>
      <c r="G406" s="40">
        <v>20</v>
      </c>
      <c r="H406" s="40"/>
    </row>
    <row r="407" spans="1:8" x14ac:dyDescent="0.2">
      <c r="A407" s="40" t="s">
        <v>181</v>
      </c>
      <c r="B407" s="40" t="s">
        <v>379</v>
      </c>
      <c r="C407" s="40" t="s">
        <v>380</v>
      </c>
      <c r="D407" s="40" t="s">
        <v>381</v>
      </c>
      <c r="E407" s="40" t="s">
        <v>379</v>
      </c>
      <c r="F407" s="40" t="s">
        <v>177</v>
      </c>
      <c r="G407" s="40">
        <v>9</v>
      </c>
      <c r="H407" s="40"/>
    </row>
    <row r="408" spans="1:8" x14ac:dyDescent="0.2">
      <c r="A408" s="40" t="s">
        <v>189</v>
      </c>
      <c r="B408" s="40" t="s">
        <v>379</v>
      </c>
      <c r="C408" s="40" t="s">
        <v>380</v>
      </c>
      <c r="D408" s="40" t="s">
        <v>381</v>
      </c>
      <c r="E408" s="40" t="s">
        <v>379</v>
      </c>
      <c r="F408" s="40" t="s">
        <v>177</v>
      </c>
      <c r="G408" s="40">
        <v>17</v>
      </c>
      <c r="H408" s="40"/>
    </row>
    <row r="409" spans="1:8" x14ac:dyDescent="0.2">
      <c r="A409" s="40" t="s">
        <v>529</v>
      </c>
      <c r="B409" s="40" t="s">
        <v>379</v>
      </c>
      <c r="C409" s="40" t="s">
        <v>380</v>
      </c>
      <c r="D409" s="40" t="s">
        <v>381</v>
      </c>
      <c r="E409" s="40" t="s">
        <v>379</v>
      </c>
      <c r="F409" s="40" t="s">
        <v>177</v>
      </c>
      <c r="G409" s="40">
        <v>13</v>
      </c>
      <c r="H409" s="40"/>
    </row>
    <row r="410" spans="1:8" x14ac:dyDescent="0.2">
      <c r="A410" s="40" t="s">
        <v>193</v>
      </c>
      <c r="B410" s="40" t="s">
        <v>379</v>
      </c>
      <c r="C410" s="40" t="s">
        <v>380</v>
      </c>
      <c r="D410" s="40" t="s">
        <v>381</v>
      </c>
      <c r="E410" s="40" t="s">
        <v>379</v>
      </c>
      <c r="F410" s="40" t="s">
        <v>177</v>
      </c>
      <c r="G410" s="40">
        <v>10</v>
      </c>
      <c r="H410" s="40"/>
    </row>
    <row r="411" spans="1:8" x14ac:dyDescent="0.2">
      <c r="A411" s="40" t="s">
        <v>180</v>
      </c>
      <c r="B411" s="40" t="s">
        <v>379</v>
      </c>
      <c r="C411" s="40" t="s">
        <v>380</v>
      </c>
      <c r="D411" s="40" t="s">
        <v>381</v>
      </c>
      <c r="E411" s="40" t="s">
        <v>379</v>
      </c>
      <c r="F411" s="40" t="s">
        <v>177</v>
      </c>
      <c r="G411" s="40">
        <v>14</v>
      </c>
      <c r="H411" s="40"/>
    </row>
    <row r="412" spans="1:8" x14ac:dyDescent="0.2">
      <c r="A412" s="40" t="s">
        <v>182</v>
      </c>
      <c r="B412" s="40" t="s">
        <v>379</v>
      </c>
      <c r="C412" s="40" t="s">
        <v>380</v>
      </c>
      <c r="D412" s="40" t="s">
        <v>381</v>
      </c>
      <c r="E412" s="40" t="s">
        <v>379</v>
      </c>
      <c r="F412" s="40" t="s">
        <v>177</v>
      </c>
      <c r="G412" s="40">
        <v>6</v>
      </c>
      <c r="H412" s="40"/>
    </row>
    <row r="413" spans="1:8" x14ac:dyDescent="0.2">
      <c r="A413" s="40" t="s">
        <v>192</v>
      </c>
      <c r="B413" s="40" t="s">
        <v>379</v>
      </c>
      <c r="C413" s="40" t="s">
        <v>380</v>
      </c>
      <c r="D413" s="40" t="s">
        <v>381</v>
      </c>
      <c r="E413" s="40" t="s">
        <v>379</v>
      </c>
      <c r="F413" s="40" t="s">
        <v>177</v>
      </c>
      <c r="G413" s="40">
        <v>15</v>
      </c>
      <c r="H413" s="40"/>
    </row>
    <row r="414" spans="1:8" x14ac:dyDescent="0.2">
      <c r="A414" s="40" t="s">
        <v>195</v>
      </c>
      <c r="B414" s="40" t="s">
        <v>379</v>
      </c>
      <c r="C414" s="40" t="s">
        <v>380</v>
      </c>
      <c r="D414" s="40" t="s">
        <v>381</v>
      </c>
      <c r="E414" s="40" t="s">
        <v>379</v>
      </c>
      <c r="F414" s="40" t="s">
        <v>177</v>
      </c>
      <c r="G414" s="40">
        <v>16</v>
      </c>
      <c r="H414" s="40"/>
    </row>
    <row r="415" spans="1:8" x14ac:dyDescent="0.2">
      <c r="A415" s="40" t="s">
        <v>190</v>
      </c>
      <c r="B415" s="40" t="s">
        <v>379</v>
      </c>
      <c r="C415" s="40" t="s">
        <v>380</v>
      </c>
      <c r="D415" s="40" t="s">
        <v>381</v>
      </c>
      <c r="E415" s="40" t="s">
        <v>379</v>
      </c>
      <c r="F415" s="40" t="s">
        <v>177</v>
      </c>
      <c r="G415" s="40">
        <v>18</v>
      </c>
      <c r="H415" s="40"/>
    </row>
    <row r="416" spans="1:8" x14ac:dyDescent="0.2">
      <c r="A416" s="40" t="s">
        <v>178</v>
      </c>
      <c r="B416" s="40" t="s">
        <v>379</v>
      </c>
      <c r="C416" s="40" t="s">
        <v>380</v>
      </c>
      <c r="D416" s="40" t="s">
        <v>381</v>
      </c>
      <c r="E416" s="40" t="s">
        <v>379</v>
      </c>
      <c r="F416" s="40" t="s">
        <v>177</v>
      </c>
      <c r="G416" s="40">
        <v>11</v>
      </c>
      <c r="H416" s="40"/>
    </row>
    <row r="417" spans="1:8" x14ac:dyDescent="0.2">
      <c r="A417" s="40" t="s">
        <v>530</v>
      </c>
      <c r="B417" s="40" t="s">
        <v>379</v>
      </c>
      <c r="C417" s="40" t="s">
        <v>380</v>
      </c>
      <c r="D417" s="40" t="s">
        <v>381</v>
      </c>
      <c r="E417" s="40" t="s">
        <v>379</v>
      </c>
      <c r="F417" s="40"/>
      <c r="G417" s="40"/>
      <c r="H417" s="40"/>
    </row>
    <row r="418" spans="1:8" x14ac:dyDescent="0.2">
      <c r="A418" s="40" t="s">
        <v>531</v>
      </c>
      <c r="B418" s="40" t="s">
        <v>379</v>
      </c>
      <c r="C418" s="40" t="s">
        <v>380</v>
      </c>
      <c r="D418" s="40" t="s">
        <v>381</v>
      </c>
      <c r="E418" s="40" t="s">
        <v>379</v>
      </c>
      <c r="F418" s="40" t="s">
        <v>532</v>
      </c>
      <c r="G418" s="40">
        <v>19</v>
      </c>
      <c r="H418" s="40"/>
    </row>
    <row r="419" spans="1:8" x14ac:dyDescent="0.2">
      <c r="A419" s="40" t="s">
        <v>533</v>
      </c>
      <c r="B419" s="40" t="s">
        <v>379</v>
      </c>
      <c r="C419" s="40" t="s">
        <v>380</v>
      </c>
      <c r="D419" s="40" t="s">
        <v>381</v>
      </c>
      <c r="E419" s="40" t="s">
        <v>379</v>
      </c>
      <c r="F419" s="40" t="s">
        <v>532</v>
      </c>
      <c r="G419" s="40">
        <v>10</v>
      </c>
      <c r="H419" s="40"/>
    </row>
    <row r="420" spans="1:8" x14ac:dyDescent="0.2">
      <c r="A420" s="40" t="s">
        <v>534</v>
      </c>
      <c r="B420" s="40" t="s">
        <v>379</v>
      </c>
      <c r="C420" s="40" t="s">
        <v>380</v>
      </c>
      <c r="D420" s="40" t="s">
        <v>381</v>
      </c>
      <c r="E420" s="40" t="s">
        <v>379</v>
      </c>
      <c r="F420" s="40" t="s">
        <v>532</v>
      </c>
      <c r="G420" s="40">
        <v>6</v>
      </c>
      <c r="H420" s="40"/>
    </row>
    <row r="421" spans="1:8" x14ac:dyDescent="0.2">
      <c r="A421" s="40" t="s">
        <v>535</v>
      </c>
      <c r="B421" s="40" t="s">
        <v>379</v>
      </c>
      <c r="C421" s="40" t="s">
        <v>380</v>
      </c>
      <c r="D421" s="40" t="s">
        <v>381</v>
      </c>
      <c r="E421" s="40" t="s">
        <v>379</v>
      </c>
      <c r="F421" s="40"/>
      <c r="G421" s="40"/>
      <c r="H421" s="40"/>
    </row>
    <row r="422" spans="1:8" x14ac:dyDescent="0.2">
      <c r="A422" s="40" t="s">
        <v>536</v>
      </c>
      <c r="B422" s="40" t="s">
        <v>379</v>
      </c>
      <c r="C422" s="40" t="s">
        <v>380</v>
      </c>
      <c r="D422" s="40" t="s">
        <v>381</v>
      </c>
      <c r="E422" s="40" t="s">
        <v>379</v>
      </c>
      <c r="F422" s="40" t="s">
        <v>532</v>
      </c>
      <c r="G422" s="40">
        <v>32</v>
      </c>
      <c r="H422" s="40"/>
    </row>
    <row r="423" spans="1:8" x14ac:dyDescent="0.2">
      <c r="A423" s="40" t="s">
        <v>537</v>
      </c>
      <c r="B423" s="40" t="s">
        <v>379</v>
      </c>
      <c r="C423" s="40" t="s">
        <v>380</v>
      </c>
      <c r="D423" s="40" t="s">
        <v>381</v>
      </c>
      <c r="E423" s="40" t="s">
        <v>379</v>
      </c>
      <c r="F423" s="40"/>
      <c r="G423" s="40"/>
      <c r="H423" s="40"/>
    </row>
    <row r="424" spans="1:8" x14ac:dyDescent="0.2">
      <c r="A424" s="40" t="s">
        <v>538</v>
      </c>
      <c r="B424" s="40" t="s">
        <v>379</v>
      </c>
      <c r="C424" s="40" t="s">
        <v>380</v>
      </c>
      <c r="D424" s="40" t="s">
        <v>381</v>
      </c>
      <c r="E424" s="40" t="s">
        <v>379</v>
      </c>
      <c r="F424" s="40" t="s">
        <v>532</v>
      </c>
      <c r="G424" s="40">
        <v>18</v>
      </c>
      <c r="H424" s="40"/>
    </row>
    <row r="425" spans="1:8" x14ac:dyDescent="0.2">
      <c r="A425" s="40" t="s">
        <v>539</v>
      </c>
      <c r="B425" s="40" t="s">
        <v>379</v>
      </c>
      <c r="C425" s="40" t="s">
        <v>380</v>
      </c>
      <c r="D425" s="40" t="s">
        <v>381</v>
      </c>
      <c r="E425" s="40" t="s">
        <v>379</v>
      </c>
      <c r="F425" s="40" t="s">
        <v>532</v>
      </c>
      <c r="G425" s="40">
        <v>15</v>
      </c>
      <c r="H425" s="40"/>
    </row>
    <row r="426" spans="1:8" x14ac:dyDescent="0.2">
      <c r="A426" s="40" t="s">
        <v>174</v>
      </c>
      <c r="B426" s="40" t="s">
        <v>379</v>
      </c>
      <c r="C426" s="40" t="s">
        <v>380</v>
      </c>
      <c r="D426" s="40" t="s">
        <v>381</v>
      </c>
      <c r="E426" s="40" t="s">
        <v>381</v>
      </c>
      <c r="F426" s="40"/>
      <c r="G426" s="40"/>
      <c r="H426" s="40"/>
    </row>
    <row r="427" spans="1:8" x14ac:dyDescent="0.2">
      <c r="A427" s="40" t="s">
        <v>540</v>
      </c>
      <c r="B427" s="40" t="s">
        <v>379</v>
      </c>
      <c r="C427" s="40" t="s">
        <v>380</v>
      </c>
      <c r="D427" s="40" t="s">
        <v>381</v>
      </c>
      <c r="E427" s="40" t="s">
        <v>379</v>
      </c>
      <c r="F427" s="40" t="s">
        <v>532</v>
      </c>
      <c r="G427" s="40">
        <v>78</v>
      </c>
      <c r="H427" s="40"/>
    </row>
    <row r="428" spans="1:8" x14ac:dyDescent="0.2">
      <c r="A428" s="40" t="s">
        <v>541</v>
      </c>
      <c r="B428" s="40" t="s">
        <v>379</v>
      </c>
      <c r="C428" s="40" t="s">
        <v>380</v>
      </c>
      <c r="D428" s="40" t="s">
        <v>381</v>
      </c>
      <c r="E428" s="40" t="s">
        <v>379</v>
      </c>
      <c r="F428" s="40"/>
      <c r="G428" s="40"/>
      <c r="H428" s="40"/>
    </row>
    <row r="429" spans="1:8" x14ac:dyDescent="0.2">
      <c r="A429" s="40" t="s">
        <v>542</v>
      </c>
      <c r="B429" s="40" t="s">
        <v>379</v>
      </c>
      <c r="C429" s="40" t="s">
        <v>380</v>
      </c>
      <c r="D429" s="40" t="s">
        <v>381</v>
      </c>
      <c r="E429" s="40" t="s">
        <v>379</v>
      </c>
      <c r="F429" s="40" t="s">
        <v>532</v>
      </c>
      <c r="G429" s="40">
        <v>15</v>
      </c>
      <c r="H429" s="40"/>
    </row>
    <row r="430" spans="1:8" x14ac:dyDescent="0.2">
      <c r="A430" s="40" t="s">
        <v>543</v>
      </c>
      <c r="B430" s="40" t="s">
        <v>379</v>
      </c>
      <c r="C430" s="40" t="s">
        <v>380</v>
      </c>
      <c r="D430" s="40" t="s">
        <v>381</v>
      </c>
      <c r="E430" s="40" t="s">
        <v>379</v>
      </c>
      <c r="F430" s="40" t="s">
        <v>532</v>
      </c>
      <c r="G430" s="40">
        <v>11</v>
      </c>
      <c r="H430" s="40"/>
    </row>
    <row r="431" spans="1:8" x14ac:dyDescent="0.2">
      <c r="A431" s="40" t="s">
        <v>544</v>
      </c>
      <c r="B431" s="40" t="s">
        <v>379</v>
      </c>
      <c r="C431" s="40" t="s">
        <v>380</v>
      </c>
      <c r="D431" s="40" t="s">
        <v>381</v>
      </c>
      <c r="E431" s="40" t="s">
        <v>379</v>
      </c>
      <c r="F431" s="40" t="s">
        <v>532</v>
      </c>
      <c r="G431" s="40">
        <v>26</v>
      </c>
      <c r="H431" s="40"/>
    </row>
    <row r="432" spans="1:8" x14ac:dyDescent="0.2">
      <c r="A432" s="40" t="s">
        <v>545</v>
      </c>
      <c r="B432" s="40" t="s">
        <v>379</v>
      </c>
      <c r="C432" s="40" t="s">
        <v>380</v>
      </c>
      <c r="D432" s="40" t="s">
        <v>381</v>
      </c>
      <c r="E432" s="40" t="s">
        <v>379</v>
      </c>
      <c r="F432" s="40" t="s">
        <v>532</v>
      </c>
      <c r="G432" s="40">
        <v>21</v>
      </c>
      <c r="H432" s="40"/>
    </row>
    <row r="433" spans="1:8" x14ac:dyDescent="0.2">
      <c r="A433" s="40" t="s">
        <v>546</v>
      </c>
      <c r="B433" s="40" t="s">
        <v>379</v>
      </c>
      <c r="C433" s="40" t="s">
        <v>380</v>
      </c>
      <c r="D433" s="40" t="s">
        <v>381</v>
      </c>
      <c r="E433" s="40" t="s">
        <v>379</v>
      </c>
      <c r="F433" s="40" t="s">
        <v>532</v>
      </c>
      <c r="G433" s="40">
        <v>7</v>
      </c>
      <c r="H433" s="40"/>
    </row>
    <row r="434" spans="1:8" x14ac:dyDescent="0.2">
      <c r="A434" s="40" t="s">
        <v>547</v>
      </c>
      <c r="B434" s="40" t="s">
        <v>379</v>
      </c>
      <c r="C434" s="40" t="s">
        <v>380</v>
      </c>
      <c r="D434" s="40" t="s">
        <v>381</v>
      </c>
      <c r="E434" s="40" t="s">
        <v>379</v>
      </c>
      <c r="F434" s="40"/>
      <c r="G434" s="40"/>
      <c r="H434" s="40"/>
    </row>
    <row r="435" spans="1:8" x14ac:dyDescent="0.2">
      <c r="A435" s="40" t="s">
        <v>548</v>
      </c>
      <c r="B435" s="40" t="s">
        <v>379</v>
      </c>
      <c r="C435" s="40" t="s">
        <v>380</v>
      </c>
      <c r="D435" s="40" t="s">
        <v>381</v>
      </c>
      <c r="E435" s="40" t="s">
        <v>379</v>
      </c>
      <c r="F435" s="40" t="s">
        <v>532</v>
      </c>
      <c r="G435" s="40">
        <v>93</v>
      </c>
    </row>
    <row r="436" spans="1:8" x14ac:dyDescent="0.2">
      <c r="A436" s="40" t="s">
        <v>549</v>
      </c>
      <c r="B436" s="40" t="s">
        <v>379</v>
      </c>
      <c r="C436" s="40" t="s">
        <v>380</v>
      </c>
      <c r="D436" s="40" t="s">
        <v>381</v>
      </c>
      <c r="E436" s="40" t="s">
        <v>379</v>
      </c>
      <c r="F436" s="40" t="s">
        <v>532</v>
      </c>
      <c r="G436" s="40">
        <v>8</v>
      </c>
      <c r="H436" s="40"/>
    </row>
    <row r="437" spans="1:8" x14ac:dyDescent="0.2">
      <c r="A437" s="40" t="s">
        <v>550</v>
      </c>
      <c r="B437" s="40" t="s">
        <v>379</v>
      </c>
      <c r="C437" s="40" t="s">
        <v>380</v>
      </c>
      <c r="D437" s="40" t="s">
        <v>381</v>
      </c>
      <c r="E437" s="40" t="s">
        <v>379</v>
      </c>
      <c r="F437" s="40" t="s">
        <v>532</v>
      </c>
      <c r="G437" s="40">
        <v>93</v>
      </c>
      <c r="H437" s="40"/>
    </row>
    <row r="438" spans="1:8" x14ac:dyDescent="0.2">
      <c r="A438" s="40" t="s">
        <v>551</v>
      </c>
      <c r="B438" s="40" t="s">
        <v>379</v>
      </c>
      <c r="C438" s="40" t="s">
        <v>380</v>
      </c>
      <c r="D438" s="40" t="s">
        <v>381</v>
      </c>
      <c r="E438" s="40" t="s">
        <v>379</v>
      </c>
      <c r="F438" s="40"/>
      <c r="G438" s="40"/>
      <c r="H438" s="40"/>
    </row>
    <row r="439" spans="1:8" x14ac:dyDescent="0.2">
      <c r="A439" s="40" t="s">
        <v>552</v>
      </c>
      <c r="B439" s="40" t="s">
        <v>379</v>
      </c>
      <c r="C439" s="40" t="s">
        <v>380</v>
      </c>
      <c r="D439" s="40" t="s">
        <v>381</v>
      </c>
      <c r="E439" s="40" t="s">
        <v>379</v>
      </c>
      <c r="F439" s="40"/>
      <c r="G439" s="40"/>
      <c r="H439" s="40"/>
    </row>
    <row r="440" spans="1:8" x14ac:dyDescent="0.2">
      <c r="A440" s="40" t="s">
        <v>553</v>
      </c>
      <c r="B440" s="40" t="s">
        <v>379</v>
      </c>
      <c r="C440" s="40" t="s">
        <v>380</v>
      </c>
      <c r="D440" s="40" t="s">
        <v>381</v>
      </c>
      <c r="E440" s="40" t="s">
        <v>379</v>
      </c>
      <c r="F440" s="40"/>
      <c r="G440" s="40"/>
      <c r="H440" s="40"/>
    </row>
    <row r="441" spans="1:8" x14ac:dyDescent="0.2">
      <c r="A441" s="40" t="s">
        <v>554</v>
      </c>
      <c r="B441" s="40" t="s">
        <v>379</v>
      </c>
      <c r="C441" s="40" t="s">
        <v>380</v>
      </c>
      <c r="D441" s="40" t="s">
        <v>381</v>
      </c>
      <c r="E441" s="40" t="s">
        <v>379</v>
      </c>
      <c r="F441" s="40" t="s">
        <v>532</v>
      </c>
      <c r="G441" s="40">
        <v>9</v>
      </c>
      <c r="H441" s="40"/>
    </row>
    <row r="442" spans="1:8" x14ac:dyDescent="0.2">
      <c r="A442" s="40" t="s">
        <v>555</v>
      </c>
      <c r="B442" s="40" t="s">
        <v>379</v>
      </c>
      <c r="C442" s="40" t="s">
        <v>380</v>
      </c>
      <c r="D442" s="40" t="s">
        <v>381</v>
      </c>
      <c r="E442" s="40" t="s">
        <v>412</v>
      </c>
      <c r="F442" s="40" t="s">
        <v>556</v>
      </c>
      <c r="G442" s="40">
        <v>22</v>
      </c>
      <c r="H442" s="40"/>
    </row>
    <row r="443" spans="1:8" x14ac:dyDescent="0.2">
      <c r="A443" s="40" t="s">
        <v>557</v>
      </c>
      <c r="B443" s="40" t="s">
        <v>379</v>
      </c>
      <c r="C443" s="40" t="s">
        <v>380</v>
      </c>
      <c r="D443" s="40" t="s">
        <v>381</v>
      </c>
      <c r="E443" s="40" t="s">
        <v>412</v>
      </c>
      <c r="F443" s="40" t="s">
        <v>556</v>
      </c>
      <c r="G443" s="40">
        <v>23</v>
      </c>
      <c r="H443" s="40"/>
    </row>
    <row r="444" spans="1:8" x14ac:dyDescent="0.2">
      <c r="A444" s="40" t="s">
        <v>558</v>
      </c>
      <c r="B444" s="40" t="s">
        <v>379</v>
      </c>
      <c r="C444" s="40" t="s">
        <v>380</v>
      </c>
      <c r="D444" s="40" t="s">
        <v>381</v>
      </c>
      <c r="E444" s="40" t="s">
        <v>397</v>
      </c>
      <c r="F444" s="40" t="s">
        <v>556</v>
      </c>
      <c r="G444" s="40">
        <v>28</v>
      </c>
      <c r="H444" s="40"/>
    </row>
    <row r="445" spans="1:8" x14ac:dyDescent="0.2">
      <c r="A445" s="40" t="s">
        <v>559</v>
      </c>
      <c r="B445" s="40" t="s">
        <v>379</v>
      </c>
      <c r="C445" s="40" t="s">
        <v>380</v>
      </c>
      <c r="D445" s="40" t="s">
        <v>381</v>
      </c>
      <c r="E445" s="40" t="s">
        <v>397</v>
      </c>
      <c r="F445" s="40" t="s">
        <v>556</v>
      </c>
      <c r="G445" s="40">
        <v>26</v>
      </c>
      <c r="H445" s="40"/>
    </row>
    <row r="446" spans="1:8" x14ac:dyDescent="0.2">
      <c r="A446" s="40" t="s">
        <v>560</v>
      </c>
      <c r="B446" s="40" t="s">
        <v>379</v>
      </c>
      <c r="C446" s="40" t="s">
        <v>380</v>
      </c>
      <c r="D446" s="40" t="s">
        <v>381</v>
      </c>
      <c r="E446" s="40" t="s">
        <v>397</v>
      </c>
      <c r="F446" s="40" t="s">
        <v>556</v>
      </c>
      <c r="G446" s="40">
        <v>7</v>
      </c>
      <c r="H446" s="40"/>
    </row>
    <row r="447" spans="1:8" x14ac:dyDescent="0.2">
      <c r="A447" s="40" t="s">
        <v>561</v>
      </c>
      <c r="B447" s="40" t="s">
        <v>379</v>
      </c>
      <c r="C447" s="40" t="s">
        <v>380</v>
      </c>
      <c r="D447" s="40" t="s">
        <v>381</v>
      </c>
      <c r="E447" s="40" t="s">
        <v>413</v>
      </c>
      <c r="F447" s="40" t="s">
        <v>556</v>
      </c>
      <c r="G447" s="40">
        <v>33</v>
      </c>
      <c r="H447" s="40"/>
    </row>
    <row r="448" spans="1:8" x14ac:dyDescent="0.2">
      <c r="A448" s="40" t="s">
        <v>562</v>
      </c>
      <c r="B448" s="40" t="s">
        <v>379</v>
      </c>
      <c r="C448" s="40" t="s">
        <v>380</v>
      </c>
      <c r="D448" s="40" t="s">
        <v>381</v>
      </c>
      <c r="E448" s="40" t="s">
        <v>413</v>
      </c>
      <c r="F448" s="40" t="s">
        <v>556</v>
      </c>
      <c r="G448" s="40">
        <v>3</v>
      </c>
      <c r="H448" s="40"/>
    </row>
    <row r="449" spans="1:8" x14ac:dyDescent="0.2">
      <c r="A449" s="40" t="s">
        <v>563</v>
      </c>
      <c r="B449" s="40" t="s">
        <v>379</v>
      </c>
      <c r="C449" s="40" t="s">
        <v>380</v>
      </c>
      <c r="D449" s="40" t="s">
        <v>381</v>
      </c>
      <c r="E449" s="40" t="s">
        <v>397</v>
      </c>
      <c r="F449" s="40" t="s">
        <v>556</v>
      </c>
      <c r="G449" s="40">
        <v>21</v>
      </c>
      <c r="H449" s="40"/>
    </row>
    <row r="450" spans="1:8" x14ac:dyDescent="0.2">
      <c r="A450" s="40" t="s">
        <v>564</v>
      </c>
      <c r="B450" s="40" t="s">
        <v>379</v>
      </c>
      <c r="C450" s="40" t="s">
        <v>380</v>
      </c>
      <c r="D450" s="40" t="s">
        <v>381</v>
      </c>
      <c r="E450" s="40" t="s">
        <v>397</v>
      </c>
      <c r="F450" s="40"/>
      <c r="G450" s="40"/>
      <c r="H450" s="40"/>
    </row>
    <row r="451" spans="1:8" x14ac:dyDescent="0.2">
      <c r="A451" s="40" t="s">
        <v>565</v>
      </c>
      <c r="B451" s="40" t="s">
        <v>379</v>
      </c>
      <c r="C451" s="40" t="s">
        <v>380</v>
      </c>
      <c r="D451" s="40" t="s">
        <v>381</v>
      </c>
      <c r="E451" s="40" t="s">
        <v>397</v>
      </c>
      <c r="F451" s="40" t="s">
        <v>556</v>
      </c>
      <c r="G451" s="40">
        <v>69</v>
      </c>
      <c r="H451" s="40"/>
    </row>
    <row r="452" spans="1:8" x14ac:dyDescent="0.2">
      <c r="A452" s="40" t="s">
        <v>566</v>
      </c>
      <c r="B452" s="40" t="s">
        <v>379</v>
      </c>
      <c r="C452" s="40" t="s">
        <v>380</v>
      </c>
      <c r="D452" s="40" t="s">
        <v>381</v>
      </c>
      <c r="E452" s="40" t="s">
        <v>413</v>
      </c>
      <c r="F452" s="40" t="s">
        <v>556</v>
      </c>
      <c r="G452" s="40">
        <v>10</v>
      </c>
      <c r="H452" s="40"/>
    </row>
    <row r="453" spans="1:8" x14ac:dyDescent="0.2">
      <c r="A453" s="40" t="s">
        <v>567</v>
      </c>
      <c r="B453" s="40" t="s">
        <v>379</v>
      </c>
      <c r="C453" s="40" t="s">
        <v>380</v>
      </c>
      <c r="D453" s="40" t="s">
        <v>381</v>
      </c>
      <c r="E453" s="40" t="s">
        <v>413</v>
      </c>
      <c r="F453" s="40" t="s">
        <v>556</v>
      </c>
      <c r="G453" s="40">
        <v>37</v>
      </c>
      <c r="H453" s="40"/>
    </row>
    <row r="454" spans="1:8" x14ac:dyDescent="0.2">
      <c r="A454" s="40" t="s">
        <v>568</v>
      </c>
      <c r="B454" s="40" t="s">
        <v>379</v>
      </c>
      <c r="C454" s="40" t="s">
        <v>380</v>
      </c>
      <c r="D454" s="40" t="s">
        <v>381</v>
      </c>
      <c r="E454" s="40" t="s">
        <v>397</v>
      </c>
      <c r="F454" s="40" t="s">
        <v>556</v>
      </c>
      <c r="G454" s="40">
        <v>13</v>
      </c>
      <c r="H454" s="40"/>
    </row>
    <row r="455" spans="1:8" x14ac:dyDescent="0.2">
      <c r="A455" s="40" t="s">
        <v>569</v>
      </c>
      <c r="B455" s="40" t="s">
        <v>379</v>
      </c>
      <c r="C455" s="40" t="s">
        <v>380</v>
      </c>
      <c r="D455" s="40" t="s">
        <v>381</v>
      </c>
      <c r="E455" s="40" t="s">
        <v>397</v>
      </c>
      <c r="F455" s="40"/>
      <c r="G455" s="40"/>
      <c r="H455" s="40"/>
    </row>
    <row r="456" spans="1:8" x14ac:dyDescent="0.2">
      <c r="A456" s="40" t="s">
        <v>570</v>
      </c>
      <c r="B456" s="40" t="s">
        <v>379</v>
      </c>
      <c r="C456" s="40" t="s">
        <v>380</v>
      </c>
      <c r="D456" s="40" t="s">
        <v>381</v>
      </c>
      <c r="E456" s="40" t="s">
        <v>397</v>
      </c>
      <c r="F456" s="40" t="s">
        <v>556</v>
      </c>
      <c r="G456" s="40">
        <v>8</v>
      </c>
      <c r="H456" s="40"/>
    </row>
    <row r="457" spans="1:8" x14ac:dyDescent="0.2">
      <c r="A457" s="40" t="s">
        <v>571</v>
      </c>
      <c r="B457" s="40" t="s">
        <v>379</v>
      </c>
      <c r="C457" s="40" t="s">
        <v>380</v>
      </c>
      <c r="D457" s="40" t="s">
        <v>381</v>
      </c>
      <c r="E457" s="40" t="s">
        <v>413</v>
      </c>
      <c r="F457" s="40" t="s">
        <v>556</v>
      </c>
      <c r="G457" s="40">
        <v>60</v>
      </c>
      <c r="H457" s="40"/>
    </row>
    <row r="458" spans="1:8" x14ac:dyDescent="0.2">
      <c r="A458" s="40" t="s">
        <v>572</v>
      </c>
      <c r="B458" s="40" t="s">
        <v>379</v>
      </c>
      <c r="C458" s="40" t="s">
        <v>380</v>
      </c>
      <c r="D458" s="40" t="s">
        <v>381</v>
      </c>
      <c r="E458" s="40" t="s">
        <v>413</v>
      </c>
      <c r="F458" s="40"/>
      <c r="G458" s="40"/>
      <c r="H458" s="40"/>
    </row>
    <row r="459" spans="1:8" x14ac:dyDescent="0.2">
      <c r="A459" s="40" t="s">
        <v>573</v>
      </c>
      <c r="B459" s="40" t="s">
        <v>379</v>
      </c>
      <c r="C459" s="40" t="s">
        <v>380</v>
      </c>
      <c r="D459" s="40" t="s">
        <v>381</v>
      </c>
      <c r="E459" s="40" t="s">
        <v>397</v>
      </c>
      <c r="F459" s="40"/>
      <c r="G459" s="40"/>
      <c r="H459" s="40"/>
    </row>
    <row r="460" spans="1:8" x14ac:dyDescent="0.2">
      <c r="A460" s="40" t="s">
        <v>574</v>
      </c>
      <c r="B460" s="40" t="s">
        <v>379</v>
      </c>
      <c r="C460" s="40" t="s">
        <v>380</v>
      </c>
      <c r="D460" s="40" t="s">
        <v>381</v>
      </c>
      <c r="E460" s="40" t="s">
        <v>397</v>
      </c>
      <c r="F460" s="40" t="s">
        <v>556</v>
      </c>
      <c r="G460" s="40">
        <v>9</v>
      </c>
      <c r="H460" s="40"/>
    </row>
    <row r="461" spans="1:8" x14ac:dyDescent="0.2">
      <c r="A461" s="40" t="s">
        <v>575</v>
      </c>
      <c r="B461" s="40" t="s">
        <v>379</v>
      </c>
      <c r="C461" s="40" t="s">
        <v>380</v>
      </c>
      <c r="D461" s="40" t="s">
        <v>381</v>
      </c>
      <c r="E461" s="40" t="s">
        <v>397</v>
      </c>
      <c r="F461" s="40" t="s">
        <v>556</v>
      </c>
      <c r="G461" s="40">
        <v>74</v>
      </c>
      <c r="H461" s="40"/>
    </row>
    <row r="462" spans="1:8" x14ac:dyDescent="0.2">
      <c r="A462" s="40" t="s">
        <v>234</v>
      </c>
      <c r="B462" s="40" t="s">
        <v>379</v>
      </c>
      <c r="C462" s="40" t="s">
        <v>380</v>
      </c>
      <c r="D462" s="40" t="s">
        <v>381</v>
      </c>
      <c r="E462" s="40" t="s">
        <v>379</v>
      </c>
      <c r="F462" s="40" t="s">
        <v>220</v>
      </c>
      <c r="G462" s="40">
        <v>25</v>
      </c>
      <c r="H462" s="40"/>
    </row>
    <row r="463" spans="1:8" x14ac:dyDescent="0.2">
      <c r="A463" s="40" t="s">
        <v>221</v>
      </c>
      <c r="B463" s="40" t="s">
        <v>379</v>
      </c>
      <c r="C463" s="40" t="s">
        <v>380</v>
      </c>
      <c r="D463" s="40" t="s">
        <v>381</v>
      </c>
      <c r="E463" s="40" t="s">
        <v>379</v>
      </c>
      <c r="F463" s="40" t="s">
        <v>220</v>
      </c>
      <c r="G463" s="40">
        <v>20</v>
      </c>
      <c r="H463" s="40"/>
    </row>
    <row r="464" spans="1:8" x14ac:dyDescent="0.2">
      <c r="A464" s="40" t="s">
        <v>222</v>
      </c>
      <c r="B464" s="40" t="s">
        <v>379</v>
      </c>
      <c r="C464" s="40" t="s">
        <v>380</v>
      </c>
      <c r="D464" s="40" t="s">
        <v>381</v>
      </c>
      <c r="E464" s="40" t="s">
        <v>379</v>
      </c>
      <c r="F464" s="40" t="s">
        <v>220</v>
      </c>
      <c r="G464" s="40">
        <v>9</v>
      </c>
      <c r="H464" s="40"/>
    </row>
    <row r="465" spans="1:8" x14ac:dyDescent="0.2">
      <c r="A465" s="40" t="s">
        <v>224</v>
      </c>
      <c r="B465" s="40" t="s">
        <v>379</v>
      </c>
      <c r="C465" s="40" t="s">
        <v>380</v>
      </c>
      <c r="D465" s="40" t="s">
        <v>381</v>
      </c>
      <c r="E465" s="40" t="s">
        <v>379</v>
      </c>
      <c r="F465" s="40" t="s">
        <v>220</v>
      </c>
      <c r="G465" s="40">
        <v>7</v>
      </c>
      <c r="H465" s="40"/>
    </row>
    <row r="466" spans="1:8" x14ac:dyDescent="0.2">
      <c r="A466" s="40" t="s">
        <v>226</v>
      </c>
      <c r="B466" s="40" t="s">
        <v>379</v>
      </c>
      <c r="C466" s="40" t="s">
        <v>380</v>
      </c>
      <c r="D466" s="40" t="s">
        <v>381</v>
      </c>
      <c r="E466" s="40" t="s">
        <v>379</v>
      </c>
      <c r="F466" s="40" t="s">
        <v>220</v>
      </c>
      <c r="G466" s="40">
        <v>15</v>
      </c>
      <c r="H466" s="40"/>
    </row>
    <row r="467" spans="1:8" x14ac:dyDescent="0.2">
      <c r="A467" s="40" t="s">
        <v>233</v>
      </c>
      <c r="B467" s="40" t="s">
        <v>379</v>
      </c>
      <c r="C467" s="40" t="s">
        <v>380</v>
      </c>
      <c r="D467" s="40" t="s">
        <v>381</v>
      </c>
      <c r="E467" s="40" t="s">
        <v>379</v>
      </c>
      <c r="F467" s="40" t="s">
        <v>220</v>
      </c>
      <c r="G467" s="40">
        <v>14</v>
      </c>
      <c r="H467" s="40"/>
    </row>
    <row r="468" spans="1:8" x14ac:dyDescent="0.2">
      <c r="A468" s="40" t="s">
        <v>576</v>
      </c>
      <c r="B468" s="40" t="s">
        <v>379</v>
      </c>
      <c r="C468" s="40" t="s">
        <v>380</v>
      </c>
      <c r="D468" s="40" t="s">
        <v>381</v>
      </c>
      <c r="E468" s="40" t="s">
        <v>379</v>
      </c>
      <c r="F468" s="40"/>
      <c r="G468" s="40"/>
      <c r="H468" s="40"/>
    </row>
    <row r="469" spans="1:8" x14ac:dyDescent="0.2">
      <c r="A469" s="40" t="s">
        <v>225</v>
      </c>
      <c r="B469" s="40" t="s">
        <v>379</v>
      </c>
      <c r="C469" s="40" t="s">
        <v>380</v>
      </c>
      <c r="D469" s="40" t="s">
        <v>381</v>
      </c>
      <c r="E469" s="40" t="s">
        <v>379</v>
      </c>
      <c r="F469" s="40" t="s">
        <v>220</v>
      </c>
      <c r="G469" s="40">
        <v>11</v>
      </c>
      <c r="H469" s="40"/>
    </row>
    <row r="470" spans="1:8" x14ac:dyDescent="0.2">
      <c r="A470" s="40" t="s">
        <v>231</v>
      </c>
      <c r="B470" s="40" t="s">
        <v>379</v>
      </c>
      <c r="C470" s="40" t="s">
        <v>380</v>
      </c>
      <c r="D470" s="40" t="s">
        <v>381</v>
      </c>
      <c r="E470" s="40" t="s">
        <v>379</v>
      </c>
      <c r="F470" s="40" t="s">
        <v>220</v>
      </c>
      <c r="G470" s="40">
        <v>22</v>
      </c>
      <c r="H470" s="40"/>
    </row>
    <row r="471" spans="1:8" x14ac:dyDescent="0.2">
      <c r="A471" s="40" t="s">
        <v>223</v>
      </c>
      <c r="B471" s="40" t="s">
        <v>379</v>
      </c>
      <c r="C471" s="40" t="s">
        <v>380</v>
      </c>
      <c r="D471" s="40" t="s">
        <v>381</v>
      </c>
      <c r="E471" s="40" t="s">
        <v>379</v>
      </c>
      <c r="F471" s="40" t="s">
        <v>220</v>
      </c>
      <c r="G471" s="40">
        <v>6</v>
      </c>
      <c r="H471" s="40"/>
    </row>
    <row r="472" spans="1:8" x14ac:dyDescent="0.2">
      <c r="A472" s="40" t="s">
        <v>227</v>
      </c>
      <c r="B472" s="40" t="s">
        <v>379</v>
      </c>
      <c r="C472" s="40" t="s">
        <v>380</v>
      </c>
      <c r="D472" s="40" t="s">
        <v>381</v>
      </c>
      <c r="E472" s="40" t="s">
        <v>379</v>
      </c>
      <c r="F472" s="40" t="s">
        <v>220</v>
      </c>
      <c r="G472" s="40">
        <v>26</v>
      </c>
      <c r="H472" s="40"/>
    </row>
    <row r="473" spans="1:8" x14ac:dyDescent="0.2">
      <c r="A473" s="40" t="s">
        <v>232</v>
      </c>
      <c r="B473" s="40" t="s">
        <v>379</v>
      </c>
      <c r="C473" s="40" t="s">
        <v>380</v>
      </c>
      <c r="D473" s="40" t="s">
        <v>381</v>
      </c>
      <c r="E473" s="40" t="s">
        <v>379</v>
      </c>
      <c r="F473" s="40" t="s">
        <v>220</v>
      </c>
      <c r="G473" s="40">
        <v>4</v>
      </c>
      <c r="H473" s="40"/>
    </row>
    <row r="474" spans="1:8" x14ac:dyDescent="0.2">
      <c r="A474" s="40" t="s">
        <v>229</v>
      </c>
      <c r="B474" s="40" t="s">
        <v>379</v>
      </c>
      <c r="C474" s="40" t="s">
        <v>380</v>
      </c>
      <c r="D474" s="40" t="s">
        <v>381</v>
      </c>
      <c r="E474" s="40" t="s">
        <v>379</v>
      </c>
      <c r="F474" s="40" t="s">
        <v>220</v>
      </c>
      <c r="G474" s="40">
        <v>16</v>
      </c>
      <c r="H474" s="40"/>
    </row>
    <row r="475" spans="1:8" x14ac:dyDescent="0.2">
      <c r="A475" s="40" t="s">
        <v>577</v>
      </c>
      <c r="B475" s="40" t="s">
        <v>379</v>
      </c>
      <c r="C475" s="40" t="s">
        <v>380</v>
      </c>
      <c r="D475" s="40" t="s">
        <v>381</v>
      </c>
      <c r="E475" s="40" t="s">
        <v>379</v>
      </c>
      <c r="F475" s="40"/>
      <c r="G475" s="40"/>
      <c r="H475" s="40"/>
    </row>
    <row r="476" spans="1:8" x14ac:dyDescent="0.2">
      <c r="A476" s="40" t="s">
        <v>578</v>
      </c>
      <c r="B476" s="40" t="s">
        <v>379</v>
      </c>
      <c r="C476" s="40" t="s">
        <v>380</v>
      </c>
      <c r="D476" s="40" t="s">
        <v>381</v>
      </c>
      <c r="E476" s="40" t="s">
        <v>379</v>
      </c>
      <c r="F476" s="40"/>
      <c r="G476" s="40"/>
      <c r="H476" s="40"/>
    </row>
    <row r="477" spans="1:8" x14ac:dyDescent="0.2">
      <c r="A477" s="40" t="s">
        <v>230</v>
      </c>
      <c r="B477" s="40" t="s">
        <v>379</v>
      </c>
      <c r="C477" s="40" t="s">
        <v>380</v>
      </c>
      <c r="D477" s="40" t="s">
        <v>381</v>
      </c>
      <c r="E477" s="40" t="s">
        <v>379</v>
      </c>
      <c r="F477" s="40" t="s">
        <v>220</v>
      </c>
      <c r="G477" s="40">
        <v>2</v>
      </c>
      <c r="H477" s="40"/>
    </row>
    <row r="478" spans="1:8" x14ac:dyDescent="0.2">
      <c r="A478" s="40" t="s">
        <v>235</v>
      </c>
      <c r="B478" s="40" t="s">
        <v>379</v>
      </c>
      <c r="C478" s="40" t="s">
        <v>380</v>
      </c>
      <c r="D478" s="40" t="s">
        <v>381</v>
      </c>
      <c r="E478" s="40" t="s">
        <v>379</v>
      </c>
      <c r="F478" s="40"/>
      <c r="G478" s="40"/>
      <c r="H478" s="40"/>
    </row>
    <row r="479" spans="1:8" x14ac:dyDescent="0.2">
      <c r="A479" s="40" t="s">
        <v>579</v>
      </c>
      <c r="B479" s="40" t="s">
        <v>379</v>
      </c>
      <c r="C479" s="40" t="s">
        <v>380</v>
      </c>
      <c r="D479" s="40" t="s">
        <v>381</v>
      </c>
      <c r="E479" s="40" t="s">
        <v>379</v>
      </c>
      <c r="F479" s="40"/>
      <c r="G479" s="40"/>
      <c r="H479" s="40"/>
    </row>
    <row r="480" spans="1:8" x14ac:dyDescent="0.2">
      <c r="A480" s="40" t="s">
        <v>141</v>
      </c>
      <c r="B480" s="40" t="s">
        <v>379</v>
      </c>
      <c r="C480" s="40" t="s">
        <v>380</v>
      </c>
      <c r="D480" s="40" t="s">
        <v>381</v>
      </c>
      <c r="E480" s="40" t="s">
        <v>379</v>
      </c>
      <c r="F480" s="40" t="s">
        <v>220</v>
      </c>
      <c r="G480" s="40">
        <v>1</v>
      </c>
      <c r="H480" s="40"/>
    </row>
    <row r="481" spans="1:8" x14ac:dyDescent="0.2">
      <c r="A481" s="40" t="s">
        <v>228</v>
      </c>
      <c r="B481" s="40" t="s">
        <v>379</v>
      </c>
      <c r="C481" s="40" t="s">
        <v>380</v>
      </c>
      <c r="D481" s="40" t="s">
        <v>381</v>
      </c>
      <c r="E481" s="40" t="s">
        <v>379</v>
      </c>
      <c r="F481" s="40" t="s">
        <v>220</v>
      </c>
      <c r="G481" s="40">
        <v>1</v>
      </c>
      <c r="H481" s="40"/>
    </row>
    <row r="482" spans="1:8" x14ac:dyDescent="0.2">
      <c r="A482" s="40" t="s">
        <v>580</v>
      </c>
      <c r="B482" s="40" t="s">
        <v>379</v>
      </c>
      <c r="C482" s="40" t="s">
        <v>380</v>
      </c>
      <c r="D482" s="40" t="s">
        <v>381</v>
      </c>
      <c r="E482" s="40" t="s">
        <v>379</v>
      </c>
      <c r="F482" s="40"/>
      <c r="G482" s="40"/>
      <c r="H482" s="40"/>
    </row>
    <row r="483" spans="1:8" x14ac:dyDescent="0.2">
      <c r="A483" s="40" t="s">
        <v>219</v>
      </c>
      <c r="B483" s="40" t="s">
        <v>379</v>
      </c>
      <c r="C483" s="40" t="s">
        <v>380</v>
      </c>
      <c r="D483" s="40" t="s">
        <v>381</v>
      </c>
      <c r="E483" s="40" t="s">
        <v>379</v>
      </c>
      <c r="F483" s="40" t="s">
        <v>197</v>
      </c>
      <c r="G483" s="40">
        <v>22</v>
      </c>
      <c r="H483" s="40"/>
    </row>
    <row r="484" spans="1:8" x14ac:dyDescent="0.2">
      <c r="A484" s="40" t="s">
        <v>203</v>
      </c>
      <c r="B484" s="40" t="s">
        <v>379</v>
      </c>
      <c r="C484" s="40" t="s">
        <v>380</v>
      </c>
      <c r="D484" s="40" t="s">
        <v>381</v>
      </c>
      <c r="E484" s="40" t="s">
        <v>379</v>
      </c>
      <c r="F484" s="40" t="s">
        <v>197</v>
      </c>
      <c r="G484" s="40">
        <v>77</v>
      </c>
      <c r="H484" s="40"/>
    </row>
    <row r="485" spans="1:8" x14ac:dyDescent="0.2">
      <c r="A485" s="40" t="s">
        <v>581</v>
      </c>
      <c r="B485" s="40" t="s">
        <v>379</v>
      </c>
      <c r="C485" s="40" t="s">
        <v>380</v>
      </c>
      <c r="D485" s="40" t="s">
        <v>381</v>
      </c>
      <c r="E485" s="40" t="s">
        <v>379</v>
      </c>
      <c r="F485" s="40"/>
      <c r="G485" s="40"/>
      <c r="H485" s="40"/>
    </row>
    <row r="486" spans="1:8" x14ac:dyDescent="0.2">
      <c r="A486" s="40" t="s">
        <v>216</v>
      </c>
      <c r="B486" s="40" t="s">
        <v>379</v>
      </c>
      <c r="C486" s="40" t="s">
        <v>380</v>
      </c>
      <c r="D486" s="40" t="s">
        <v>381</v>
      </c>
      <c r="E486" s="40" t="s">
        <v>379</v>
      </c>
      <c r="F486" s="40" t="s">
        <v>197</v>
      </c>
      <c r="G486" s="40">
        <v>1</v>
      </c>
      <c r="H486" s="40"/>
    </row>
    <row r="487" spans="1:8" x14ac:dyDescent="0.2">
      <c r="A487" s="40" t="s">
        <v>218</v>
      </c>
      <c r="B487" s="40" t="s">
        <v>379</v>
      </c>
      <c r="C487" s="40" t="s">
        <v>380</v>
      </c>
      <c r="D487" s="40" t="s">
        <v>381</v>
      </c>
      <c r="E487" s="40" t="s">
        <v>379</v>
      </c>
      <c r="F487" s="40"/>
      <c r="G487" s="40"/>
      <c r="H487" s="40"/>
    </row>
    <row r="488" spans="1:8" x14ac:dyDescent="0.2">
      <c r="A488" s="40" t="s">
        <v>201</v>
      </c>
      <c r="B488" s="40" t="s">
        <v>379</v>
      </c>
      <c r="C488" s="40" t="s">
        <v>380</v>
      </c>
      <c r="D488" s="40" t="s">
        <v>381</v>
      </c>
      <c r="E488" s="40" t="s">
        <v>379</v>
      </c>
      <c r="F488" s="40" t="s">
        <v>197</v>
      </c>
      <c r="G488" s="40">
        <v>8</v>
      </c>
      <c r="H488" s="40"/>
    </row>
    <row r="489" spans="1:8" x14ac:dyDescent="0.2">
      <c r="A489" s="40" t="s">
        <v>199</v>
      </c>
      <c r="B489" s="40" t="s">
        <v>379</v>
      </c>
      <c r="C489" s="40" t="s">
        <v>380</v>
      </c>
      <c r="D489" s="40" t="s">
        <v>381</v>
      </c>
      <c r="E489" s="40" t="s">
        <v>379</v>
      </c>
      <c r="F489" s="40" t="s">
        <v>197</v>
      </c>
      <c r="G489" s="40">
        <v>55</v>
      </c>
      <c r="H489" s="40"/>
    </row>
    <row r="490" spans="1:8" x14ac:dyDescent="0.2">
      <c r="A490" s="40" t="s">
        <v>198</v>
      </c>
      <c r="B490" s="40" t="s">
        <v>379</v>
      </c>
      <c r="C490" s="40" t="s">
        <v>380</v>
      </c>
      <c r="D490" s="40" t="s">
        <v>381</v>
      </c>
      <c r="E490" s="40" t="s">
        <v>379</v>
      </c>
      <c r="F490" s="40" t="s">
        <v>197</v>
      </c>
      <c r="G490" s="40">
        <v>15</v>
      </c>
      <c r="H490" s="40"/>
    </row>
    <row r="491" spans="1:8" x14ac:dyDescent="0.2">
      <c r="A491" s="40" t="s">
        <v>217</v>
      </c>
      <c r="B491" s="40" t="s">
        <v>379</v>
      </c>
      <c r="C491" s="40" t="s">
        <v>380</v>
      </c>
      <c r="D491" s="40" t="s">
        <v>381</v>
      </c>
      <c r="E491" s="40" t="s">
        <v>379</v>
      </c>
      <c r="F491" s="40" t="s">
        <v>197</v>
      </c>
      <c r="G491" s="40">
        <v>16</v>
      </c>
      <c r="H491" s="40"/>
    </row>
    <row r="492" spans="1:8" x14ac:dyDescent="0.2">
      <c r="A492" s="40" t="s">
        <v>582</v>
      </c>
      <c r="B492" s="40" t="s">
        <v>379</v>
      </c>
      <c r="C492" s="40" t="s">
        <v>380</v>
      </c>
      <c r="D492" s="40" t="s">
        <v>381</v>
      </c>
      <c r="E492" s="40" t="s">
        <v>379</v>
      </c>
      <c r="F492" s="40"/>
      <c r="G492" s="40"/>
      <c r="H492" s="40"/>
    </row>
    <row r="493" spans="1:8" x14ac:dyDescent="0.2">
      <c r="A493" s="40" t="s">
        <v>583</v>
      </c>
      <c r="B493" s="40" t="s">
        <v>379</v>
      </c>
      <c r="C493" s="40" t="s">
        <v>380</v>
      </c>
      <c r="D493" s="40" t="s">
        <v>381</v>
      </c>
      <c r="E493" s="40" t="s">
        <v>379</v>
      </c>
      <c r="F493" s="40" t="s">
        <v>197</v>
      </c>
      <c r="G493" s="40">
        <v>6</v>
      </c>
      <c r="H493" s="40"/>
    </row>
    <row r="494" spans="1:8" x14ac:dyDescent="0.2">
      <c r="A494" s="40" t="s">
        <v>584</v>
      </c>
      <c r="B494" s="40" t="s">
        <v>379</v>
      </c>
      <c r="C494" s="40" t="s">
        <v>380</v>
      </c>
      <c r="D494" s="40" t="s">
        <v>381</v>
      </c>
      <c r="E494" s="40" t="s">
        <v>379</v>
      </c>
      <c r="F494" s="40"/>
      <c r="G494" s="40"/>
      <c r="H494" s="40"/>
    </row>
    <row r="495" spans="1:8" x14ac:dyDescent="0.2">
      <c r="A495" s="40" t="s">
        <v>209</v>
      </c>
      <c r="B495" s="40" t="s">
        <v>379</v>
      </c>
      <c r="C495" s="40" t="s">
        <v>380</v>
      </c>
      <c r="D495" s="40" t="s">
        <v>381</v>
      </c>
      <c r="E495" s="40" t="s">
        <v>379</v>
      </c>
      <c r="F495" s="40" t="s">
        <v>197</v>
      </c>
      <c r="G495" s="40">
        <v>2</v>
      </c>
      <c r="H495" s="40"/>
    </row>
    <row r="496" spans="1:8" x14ac:dyDescent="0.2">
      <c r="A496" s="40" t="s">
        <v>214</v>
      </c>
      <c r="B496" s="40" t="s">
        <v>379</v>
      </c>
      <c r="C496" s="40" t="s">
        <v>380</v>
      </c>
      <c r="D496" s="40" t="s">
        <v>381</v>
      </c>
      <c r="E496" s="40" t="s">
        <v>379</v>
      </c>
      <c r="F496" s="40" t="s">
        <v>197</v>
      </c>
      <c r="G496" s="40">
        <v>66</v>
      </c>
      <c r="H496" s="40"/>
    </row>
    <row r="497" spans="1:8" x14ac:dyDescent="0.2">
      <c r="A497" s="40" t="s">
        <v>212</v>
      </c>
      <c r="B497" s="40" t="s">
        <v>379</v>
      </c>
      <c r="C497" s="40" t="s">
        <v>380</v>
      </c>
      <c r="D497" s="40" t="s">
        <v>381</v>
      </c>
      <c r="E497" s="40" t="s">
        <v>379</v>
      </c>
      <c r="F497" s="40" t="s">
        <v>197</v>
      </c>
      <c r="G497" s="40">
        <v>90</v>
      </c>
      <c r="H497" s="40"/>
    </row>
    <row r="498" spans="1:8" x14ac:dyDescent="0.2">
      <c r="A498" s="40" t="s">
        <v>211</v>
      </c>
      <c r="B498" s="40" t="s">
        <v>379</v>
      </c>
      <c r="C498" s="40" t="s">
        <v>380</v>
      </c>
      <c r="D498" s="40" t="s">
        <v>381</v>
      </c>
      <c r="E498" s="40" t="s">
        <v>379</v>
      </c>
      <c r="F498" s="40" t="s">
        <v>197</v>
      </c>
      <c r="G498" s="40">
        <v>82</v>
      </c>
      <c r="H498" s="40"/>
    </row>
    <row r="499" spans="1:8" x14ac:dyDescent="0.2">
      <c r="A499" s="40" t="s">
        <v>208</v>
      </c>
      <c r="B499" s="40" t="s">
        <v>379</v>
      </c>
      <c r="C499" s="40" t="s">
        <v>380</v>
      </c>
      <c r="D499" s="40" t="s">
        <v>381</v>
      </c>
      <c r="E499" s="40" t="s">
        <v>379</v>
      </c>
      <c r="F499" s="40" t="s">
        <v>197</v>
      </c>
      <c r="G499" s="40">
        <v>36</v>
      </c>
      <c r="H499" s="40"/>
    </row>
    <row r="500" spans="1:8" x14ac:dyDescent="0.2">
      <c r="A500" s="40" t="s">
        <v>205</v>
      </c>
      <c r="B500" s="40" t="s">
        <v>379</v>
      </c>
      <c r="C500" s="40" t="s">
        <v>380</v>
      </c>
      <c r="D500" s="40" t="s">
        <v>381</v>
      </c>
      <c r="E500" s="40" t="s">
        <v>379</v>
      </c>
      <c r="F500" s="40" t="s">
        <v>197</v>
      </c>
      <c r="G500" s="40">
        <v>86</v>
      </c>
      <c r="H500" s="40"/>
    </row>
    <row r="501" spans="1:8" x14ac:dyDescent="0.2">
      <c r="A501" s="40" t="s">
        <v>202</v>
      </c>
      <c r="B501" s="40" t="s">
        <v>379</v>
      </c>
      <c r="C501" s="40" t="s">
        <v>380</v>
      </c>
      <c r="D501" s="40" t="s">
        <v>381</v>
      </c>
      <c r="E501" s="40" t="s">
        <v>379</v>
      </c>
      <c r="F501" s="40" t="s">
        <v>197</v>
      </c>
      <c r="G501" s="40">
        <v>3</v>
      </c>
      <c r="H501" s="40"/>
    </row>
    <row r="502" spans="1:8" x14ac:dyDescent="0.2">
      <c r="A502" s="40" t="s">
        <v>213</v>
      </c>
      <c r="B502" s="40" t="s">
        <v>379</v>
      </c>
      <c r="C502" s="40" t="s">
        <v>380</v>
      </c>
      <c r="D502" s="40" t="s">
        <v>381</v>
      </c>
      <c r="E502" s="40" t="s">
        <v>379</v>
      </c>
      <c r="F502" s="40" t="s">
        <v>197</v>
      </c>
      <c r="G502" s="40">
        <v>84</v>
      </c>
      <c r="H502" s="40"/>
    </row>
    <row r="503" spans="1:8" x14ac:dyDescent="0.2">
      <c r="A503" s="40" t="s">
        <v>200</v>
      </c>
      <c r="B503" s="40" t="s">
        <v>379</v>
      </c>
      <c r="C503" s="40" t="s">
        <v>380</v>
      </c>
      <c r="D503" s="40" t="s">
        <v>381</v>
      </c>
      <c r="E503" s="40" t="s">
        <v>379</v>
      </c>
      <c r="F503" s="40" t="s">
        <v>197</v>
      </c>
      <c r="G503" s="40">
        <v>88</v>
      </c>
      <c r="H503" s="40"/>
    </row>
    <row r="504" spans="1:8" x14ac:dyDescent="0.2">
      <c r="A504" s="40" t="s">
        <v>204</v>
      </c>
      <c r="B504" s="40" t="s">
        <v>379</v>
      </c>
      <c r="C504" s="40" t="s">
        <v>380</v>
      </c>
      <c r="D504" s="40" t="s">
        <v>381</v>
      </c>
      <c r="E504" s="40" t="s">
        <v>379</v>
      </c>
      <c r="F504" s="40" t="s">
        <v>197</v>
      </c>
      <c r="G504" s="40">
        <v>53</v>
      </c>
      <c r="H504" s="40"/>
    </row>
    <row r="505" spans="1:8" x14ac:dyDescent="0.2">
      <c r="A505" s="40" t="s">
        <v>585</v>
      </c>
      <c r="B505" s="40" t="s">
        <v>379</v>
      </c>
      <c r="C505" s="40" t="s">
        <v>380</v>
      </c>
      <c r="D505" s="40" t="s">
        <v>381</v>
      </c>
      <c r="E505" s="40" t="s">
        <v>379</v>
      </c>
      <c r="F505" s="40"/>
      <c r="G505" s="40"/>
      <c r="H505" s="40"/>
    </row>
    <row r="506" spans="1:8" x14ac:dyDescent="0.2">
      <c r="A506" s="40" t="s">
        <v>586</v>
      </c>
      <c r="B506" s="40" t="s">
        <v>379</v>
      </c>
      <c r="C506" s="40" t="s">
        <v>380</v>
      </c>
      <c r="D506" s="40" t="s">
        <v>381</v>
      </c>
      <c r="E506" s="40" t="s">
        <v>379</v>
      </c>
      <c r="F506" s="40" t="s">
        <v>197</v>
      </c>
      <c r="G506" s="40">
        <v>23</v>
      </c>
      <c r="H506" s="40"/>
    </row>
    <row r="507" spans="1:8" x14ac:dyDescent="0.2">
      <c r="A507" s="40" t="s">
        <v>207</v>
      </c>
      <c r="B507" s="40" t="s">
        <v>379</v>
      </c>
      <c r="C507" s="40" t="s">
        <v>380</v>
      </c>
      <c r="D507" s="40" t="s">
        <v>381</v>
      </c>
      <c r="E507" s="40" t="s">
        <v>379</v>
      </c>
      <c r="F507" s="40" t="s">
        <v>197</v>
      </c>
      <c r="G507" s="40">
        <v>11</v>
      </c>
      <c r="H507" s="40"/>
    </row>
    <row r="508" spans="1:8" x14ac:dyDescent="0.2">
      <c r="A508" s="40" t="s">
        <v>206</v>
      </c>
      <c r="B508" s="40" t="s">
        <v>379</v>
      </c>
      <c r="C508" s="40" t="s">
        <v>380</v>
      </c>
      <c r="D508" s="40" t="s">
        <v>381</v>
      </c>
      <c r="E508" s="40" t="s">
        <v>379</v>
      </c>
      <c r="F508" s="40" t="s">
        <v>197</v>
      </c>
      <c r="G508" s="40">
        <v>1</v>
      </c>
      <c r="H508" s="40"/>
    </row>
    <row r="509" spans="1:8" x14ac:dyDescent="0.2">
      <c r="A509" s="40" t="s">
        <v>215</v>
      </c>
      <c r="B509" s="40" t="s">
        <v>379</v>
      </c>
      <c r="C509" s="40" t="s">
        <v>380</v>
      </c>
      <c r="D509" s="40" t="s">
        <v>381</v>
      </c>
      <c r="E509" s="40" t="s">
        <v>379</v>
      </c>
      <c r="F509" s="40"/>
      <c r="G509" s="40"/>
      <c r="H509" s="40"/>
    </row>
    <row r="510" spans="1:8" x14ac:dyDescent="0.2">
      <c r="A510" s="40" t="s">
        <v>587</v>
      </c>
      <c r="B510" s="40" t="s">
        <v>379</v>
      </c>
      <c r="C510" s="40" t="s">
        <v>380</v>
      </c>
      <c r="D510" s="40" t="s">
        <v>381</v>
      </c>
      <c r="E510" s="40" t="s">
        <v>379</v>
      </c>
      <c r="F510" s="40" t="s">
        <v>556</v>
      </c>
      <c r="G510" s="40">
        <v>8</v>
      </c>
      <c r="H510" s="40"/>
    </row>
    <row r="511" spans="1:8" x14ac:dyDescent="0.2">
      <c r="A511" s="40" t="s">
        <v>588</v>
      </c>
      <c r="B511" s="40" t="s">
        <v>379</v>
      </c>
      <c r="C511" s="40" t="s">
        <v>380</v>
      </c>
      <c r="D511" s="40" t="s">
        <v>381</v>
      </c>
      <c r="E511" s="40" t="s">
        <v>379</v>
      </c>
      <c r="F511" s="40" t="s">
        <v>220</v>
      </c>
      <c r="G511" s="40">
        <v>1</v>
      </c>
      <c r="H511" s="40"/>
    </row>
    <row r="512" spans="1:8" x14ac:dyDescent="0.2">
      <c r="A512" s="40" t="s">
        <v>589</v>
      </c>
      <c r="B512" s="40" t="s">
        <v>379</v>
      </c>
      <c r="C512" s="40" t="s">
        <v>380</v>
      </c>
      <c r="D512" s="40" t="s">
        <v>381</v>
      </c>
      <c r="E512" s="40" t="s">
        <v>379</v>
      </c>
      <c r="F512" s="40"/>
      <c r="G512" s="40"/>
      <c r="H512" s="40"/>
    </row>
    <row r="513" spans="1:8" x14ac:dyDescent="0.2">
      <c r="A513" s="40" t="s">
        <v>590</v>
      </c>
      <c r="B513" s="40" t="s">
        <v>379</v>
      </c>
      <c r="C513" s="40" t="s">
        <v>591</v>
      </c>
      <c r="D513" s="40" t="s">
        <v>381</v>
      </c>
      <c r="E513" s="40" t="s">
        <v>379</v>
      </c>
      <c r="F513" s="40"/>
      <c r="G513" s="40"/>
      <c r="H513" s="40"/>
    </row>
    <row r="514" spans="1:8" x14ac:dyDescent="0.2">
      <c r="A514" s="40" t="s">
        <v>592</v>
      </c>
      <c r="B514" s="40" t="s">
        <v>379</v>
      </c>
      <c r="C514" s="40" t="s">
        <v>380</v>
      </c>
      <c r="D514" s="40" t="s">
        <v>381</v>
      </c>
      <c r="E514" s="40" t="s">
        <v>379</v>
      </c>
      <c r="F514" s="40" t="s">
        <v>556</v>
      </c>
      <c r="G514" s="40">
        <v>37</v>
      </c>
      <c r="H514" s="40"/>
    </row>
    <row r="515" spans="1:8" x14ac:dyDescent="0.2">
      <c r="A515" s="40" t="s">
        <v>593</v>
      </c>
      <c r="B515" s="40" t="s">
        <v>379</v>
      </c>
      <c r="C515" s="40" t="s">
        <v>380</v>
      </c>
      <c r="D515" s="40" t="s">
        <v>381</v>
      </c>
      <c r="E515" s="40" t="s">
        <v>397</v>
      </c>
      <c r="F515" s="40"/>
      <c r="G515" s="40"/>
      <c r="H515" s="40"/>
    </row>
    <row r="516" spans="1:8" x14ac:dyDescent="0.2">
      <c r="A516" s="40" t="s">
        <v>594</v>
      </c>
      <c r="B516" s="40" t="s">
        <v>379</v>
      </c>
      <c r="C516" s="40" t="s">
        <v>380</v>
      </c>
      <c r="D516" s="40" t="s">
        <v>381</v>
      </c>
      <c r="E516" s="40" t="s">
        <v>379</v>
      </c>
      <c r="F516" s="40" t="s">
        <v>556</v>
      </c>
      <c r="G516" s="40">
        <v>60</v>
      </c>
      <c r="H516" s="40"/>
    </row>
    <row r="517" spans="1:8" x14ac:dyDescent="0.2">
      <c r="A517" s="40" t="s">
        <v>113</v>
      </c>
      <c r="B517" s="40" t="s">
        <v>379</v>
      </c>
      <c r="C517" s="40" t="s">
        <v>380</v>
      </c>
      <c r="D517" s="40" t="s">
        <v>381</v>
      </c>
      <c r="E517" s="40" t="s">
        <v>397</v>
      </c>
      <c r="F517" s="40"/>
      <c r="G517" s="40"/>
      <c r="H517" s="40"/>
    </row>
    <row r="518" spans="1:8" x14ac:dyDescent="0.2">
      <c r="A518" s="40" t="s">
        <v>595</v>
      </c>
      <c r="B518" s="40" t="s">
        <v>379</v>
      </c>
      <c r="C518" s="40" t="s">
        <v>380</v>
      </c>
      <c r="D518" s="40" t="s">
        <v>381</v>
      </c>
      <c r="E518" s="40" t="s">
        <v>379</v>
      </c>
      <c r="F518" s="40"/>
      <c r="G518" s="40"/>
      <c r="H518" s="40"/>
    </row>
    <row r="519" spans="1:8" x14ac:dyDescent="0.2">
      <c r="A519" s="40" t="s">
        <v>596</v>
      </c>
      <c r="B519" s="40" t="s">
        <v>379</v>
      </c>
      <c r="C519" s="40" t="s">
        <v>380</v>
      </c>
      <c r="D519" s="40" t="s">
        <v>381</v>
      </c>
      <c r="E519" s="40" t="s">
        <v>379</v>
      </c>
      <c r="F519" s="40"/>
      <c r="G519" s="40"/>
      <c r="H519" s="40"/>
    </row>
    <row r="520" spans="1:8" x14ac:dyDescent="0.2">
      <c r="A520" s="40" t="s">
        <v>597</v>
      </c>
      <c r="B520" s="40" t="s">
        <v>379</v>
      </c>
      <c r="C520" s="40" t="s">
        <v>380</v>
      </c>
      <c r="D520" s="40" t="s">
        <v>381</v>
      </c>
      <c r="E520" s="40" t="s">
        <v>379</v>
      </c>
      <c r="F520" s="40"/>
      <c r="G520" s="40"/>
      <c r="H520" s="40"/>
    </row>
    <row r="521" spans="1:8" x14ac:dyDescent="0.2">
      <c r="A521" s="40" t="s">
        <v>100</v>
      </c>
      <c r="B521" s="40" t="s">
        <v>379</v>
      </c>
      <c r="C521" s="40" t="s">
        <v>380</v>
      </c>
      <c r="D521" s="40" t="s">
        <v>381</v>
      </c>
      <c r="E521" s="40" t="s">
        <v>397</v>
      </c>
      <c r="F521" s="40"/>
      <c r="G521" s="40"/>
      <c r="H521" s="40"/>
    </row>
    <row r="522" spans="1:8" x14ac:dyDescent="0.2">
      <c r="A522" s="40" t="s">
        <v>598</v>
      </c>
      <c r="B522" s="40" t="s">
        <v>379</v>
      </c>
      <c r="C522" s="40" t="s">
        <v>380</v>
      </c>
      <c r="D522" s="40" t="s">
        <v>381</v>
      </c>
      <c r="E522" s="40" t="s">
        <v>413</v>
      </c>
      <c r="F522" s="40"/>
      <c r="G522" s="40"/>
      <c r="H522" s="40"/>
    </row>
    <row r="523" spans="1:8" x14ac:dyDescent="0.2">
      <c r="A523" s="40" t="s">
        <v>599</v>
      </c>
      <c r="B523" s="40" t="s">
        <v>379</v>
      </c>
      <c r="C523" s="40" t="s">
        <v>380</v>
      </c>
      <c r="D523" s="40" t="s">
        <v>381</v>
      </c>
      <c r="E523" s="40" t="s">
        <v>397</v>
      </c>
      <c r="F523" s="40"/>
      <c r="G523" s="40"/>
      <c r="H523" s="40"/>
    </row>
    <row r="524" spans="1:8" x14ac:dyDescent="0.2">
      <c r="A524" s="40" t="s">
        <v>600</v>
      </c>
      <c r="B524" s="40" t="s">
        <v>379</v>
      </c>
      <c r="C524" s="40" t="s">
        <v>380</v>
      </c>
      <c r="D524" s="40" t="s">
        <v>381</v>
      </c>
      <c r="E524" s="40" t="s">
        <v>397</v>
      </c>
      <c r="F524" s="40"/>
      <c r="G524" s="40"/>
      <c r="H524" s="40"/>
    </row>
    <row r="525" spans="1:8" x14ac:dyDescent="0.2">
      <c r="A525" s="40" t="s">
        <v>601</v>
      </c>
      <c r="B525" s="40" t="s">
        <v>379</v>
      </c>
      <c r="C525" s="40" t="s">
        <v>380</v>
      </c>
      <c r="D525" s="40" t="s">
        <v>381</v>
      </c>
      <c r="E525" s="40" t="s">
        <v>379</v>
      </c>
      <c r="F525" s="40" t="s">
        <v>237</v>
      </c>
      <c r="G525" s="40">
        <v>5</v>
      </c>
      <c r="H525" s="40"/>
    </row>
    <row r="526" spans="1:8" x14ac:dyDescent="0.2">
      <c r="A526" s="40" t="s">
        <v>602</v>
      </c>
      <c r="B526" s="40" t="s">
        <v>379</v>
      </c>
      <c r="C526" s="40" t="s">
        <v>591</v>
      </c>
      <c r="D526" s="40" t="s">
        <v>381</v>
      </c>
      <c r="E526" s="40" t="s">
        <v>379</v>
      </c>
      <c r="F526" s="40"/>
      <c r="G526" s="40"/>
      <c r="H526" s="40"/>
    </row>
    <row r="527" spans="1:8" x14ac:dyDescent="0.2">
      <c r="A527" s="40" t="s">
        <v>602</v>
      </c>
      <c r="B527" s="40" t="s">
        <v>379</v>
      </c>
      <c r="C527" s="40" t="s">
        <v>380</v>
      </c>
      <c r="D527" s="40" t="s">
        <v>381</v>
      </c>
      <c r="E527" s="40" t="s">
        <v>379</v>
      </c>
      <c r="F527" s="40" t="s">
        <v>220</v>
      </c>
      <c r="G527" s="40">
        <v>8</v>
      </c>
      <c r="H527" s="40"/>
    </row>
    <row r="528" spans="1:8" x14ac:dyDescent="0.2">
      <c r="A528" s="40" t="s">
        <v>603</v>
      </c>
      <c r="B528" s="40" t="s">
        <v>379</v>
      </c>
      <c r="C528" s="40" t="s">
        <v>380</v>
      </c>
      <c r="D528" s="40" t="s">
        <v>381</v>
      </c>
      <c r="E528" s="40" t="s">
        <v>397</v>
      </c>
      <c r="F528" s="40" t="s">
        <v>4</v>
      </c>
      <c r="G528" s="40">
        <v>40</v>
      </c>
      <c r="H528" s="40"/>
    </row>
    <row r="529" spans="1:8" x14ac:dyDescent="0.2">
      <c r="A529" s="40" t="s">
        <v>153</v>
      </c>
      <c r="B529" s="40" t="s">
        <v>379</v>
      </c>
      <c r="C529" s="40" t="s">
        <v>380</v>
      </c>
      <c r="D529" s="40" t="s">
        <v>381</v>
      </c>
      <c r="E529" s="40" t="s">
        <v>379</v>
      </c>
      <c r="F529" s="40" t="s">
        <v>138</v>
      </c>
      <c r="G529" s="40">
        <v>22</v>
      </c>
      <c r="H529" s="40"/>
    </row>
    <row r="530" spans="1:8" x14ac:dyDescent="0.2">
      <c r="A530" s="40" t="s">
        <v>604</v>
      </c>
      <c r="B530" s="40" t="s">
        <v>379</v>
      </c>
      <c r="C530" s="40" t="s">
        <v>380</v>
      </c>
      <c r="D530" s="40" t="s">
        <v>381</v>
      </c>
      <c r="E530" s="40" t="s">
        <v>379</v>
      </c>
      <c r="F530" s="40"/>
      <c r="G530" s="40"/>
      <c r="H530" s="40"/>
    </row>
    <row r="531" spans="1:8" x14ac:dyDescent="0.2">
      <c r="A531" s="40" t="s">
        <v>605</v>
      </c>
      <c r="B531" s="40" t="s">
        <v>379</v>
      </c>
      <c r="C531" s="40" t="s">
        <v>380</v>
      </c>
      <c r="D531" s="40" t="s">
        <v>381</v>
      </c>
      <c r="E531" s="40" t="s">
        <v>379</v>
      </c>
      <c r="F531" s="40" t="s">
        <v>556</v>
      </c>
      <c r="G531" s="40">
        <v>37</v>
      </c>
      <c r="H531" s="40"/>
    </row>
    <row r="532" spans="1:8" x14ac:dyDescent="0.2">
      <c r="A532" s="40" t="s">
        <v>151</v>
      </c>
      <c r="B532" s="40" t="s">
        <v>379</v>
      </c>
      <c r="C532" s="40" t="s">
        <v>380</v>
      </c>
      <c r="D532" s="40" t="s">
        <v>381</v>
      </c>
      <c r="E532" s="40" t="s">
        <v>379</v>
      </c>
      <c r="F532" s="40" t="s">
        <v>138</v>
      </c>
      <c r="G532" s="40">
        <v>33</v>
      </c>
      <c r="H532" s="40"/>
    </row>
    <row r="533" spans="1:8" x14ac:dyDescent="0.2">
      <c r="A533" s="40" t="s">
        <v>606</v>
      </c>
      <c r="B533" s="40" t="s">
        <v>379</v>
      </c>
      <c r="C533" s="40" t="s">
        <v>591</v>
      </c>
      <c r="D533" s="40" t="s">
        <v>381</v>
      </c>
      <c r="E533" s="40" t="s">
        <v>379</v>
      </c>
      <c r="F533" s="40"/>
      <c r="G533" s="40"/>
      <c r="H533" s="40"/>
    </row>
    <row r="534" spans="1:8" x14ac:dyDescent="0.2">
      <c r="A534" s="40" t="s">
        <v>159</v>
      </c>
      <c r="B534" s="40" t="s">
        <v>379</v>
      </c>
      <c r="C534" s="40" t="s">
        <v>380</v>
      </c>
      <c r="D534" s="40" t="s">
        <v>381</v>
      </c>
      <c r="E534" s="40" t="s">
        <v>379</v>
      </c>
      <c r="F534" s="40"/>
      <c r="G534" s="40"/>
      <c r="H534" s="40"/>
    </row>
    <row r="535" spans="1:8" x14ac:dyDescent="0.2">
      <c r="A535" s="40" t="s">
        <v>253</v>
      </c>
      <c r="B535" s="40" t="s">
        <v>379</v>
      </c>
      <c r="C535" s="40" t="s">
        <v>380</v>
      </c>
      <c r="D535" s="40" t="s">
        <v>381</v>
      </c>
      <c r="E535" s="40" t="s">
        <v>379</v>
      </c>
      <c r="F535" s="40"/>
      <c r="G535" s="40"/>
      <c r="H535" s="40"/>
    </row>
    <row r="536" spans="1:8" x14ac:dyDescent="0.2">
      <c r="A536" s="40" t="s">
        <v>607</v>
      </c>
      <c r="B536" s="40" t="s">
        <v>379</v>
      </c>
      <c r="C536" s="40" t="s">
        <v>380</v>
      </c>
      <c r="D536" s="40" t="s">
        <v>381</v>
      </c>
      <c r="E536" s="40" t="s">
        <v>379</v>
      </c>
      <c r="F536" s="40" t="s">
        <v>237</v>
      </c>
      <c r="G536" s="40">
        <v>93</v>
      </c>
      <c r="H536" s="40"/>
    </row>
    <row r="537" spans="1:8" x14ac:dyDescent="0.2">
      <c r="A537" s="40" t="s">
        <v>608</v>
      </c>
      <c r="B537" s="40" t="s">
        <v>379</v>
      </c>
      <c r="C537" s="40" t="s">
        <v>380</v>
      </c>
      <c r="D537" s="40" t="s">
        <v>381</v>
      </c>
      <c r="E537" s="40" t="s">
        <v>379</v>
      </c>
      <c r="F537" s="40"/>
      <c r="G537" s="40"/>
      <c r="H537" s="40"/>
    </row>
    <row r="538" spans="1:8" x14ac:dyDescent="0.2">
      <c r="A538" s="40" t="s">
        <v>64</v>
      </c>
      <c r="B538" s="40" t="s">
        <v>379</v>
      </c>
      <c r="C538" s="40" t="s">
        <v>380</v>
      </c>
      <c r="D538" s="40" t="s">
        <v>381</v>
      </c>
      <c r="E538" s="40" t="s">
        <v>379</v>
      </c>
      <c r="F538" s="40"/>
      <c r="G538" s="40"/>
      <c r="H538" s="40"/>
    </row>
    <row r="539" spans="1:8" x14ac:dyDescent="0.2">
      <c r="A539" s="40" t="s">
        <v>609</v>
      </c>
      <c r="B539" s="40" t="s">
        <v>379</v>
      </c>
      <c r="C539" s="40" t="s">
        <v>380</v>
      </c>
      <c r="D539" s="40" t="s">
        <v>381</v>
      </c>
      <c r="E539" s="40" t="s">
        <v>379</v>
      </c>
      <c r="F539" s="40"/>
      <c r="G539" s="40"/>
      <c r="H539" s="40"/>
    </row>
    <row r="540" spans="1:8" x14ac:dyDescent="0.2">
      <c r="A540" s="40" t="s">
        <v>610</v>
      </c>
      <c r="B540" s="40" t="s">
        <v>379</v>
      </c>
      <c r="C540" s="40" t="s">
        <v>380</v>
      </c>
      <c r="D540" s="40" t="s">
        <v>381</v>
      </c>
      <c r="E540" s="40" t="s">
        <v>379</v>
      </c>
      <c r="F540" s="40"/>
      <c r="G540" s="40"/>
      <c r="H540" s="40"/>
    </row>
    <row r="541" spans="1:8" x14ac:dyDescent="0.2">
      <c r="A541" s="40" t="s">
        <v>611</v>
      </c>
      <c r="B541" s="40" t="s">
        <v>379</v>
      </c>
      <c r="C541" s="40" t="s">
        <v>380</v>
      </c>
      <c r="D541" s="40" t="s">
        <v>381</v>
      </c>
      <c r="E541" s="40" t="s">
        <v>379</v>
      </c>
      <c r="F541" s="40"/>
      <c r="G541" s="40"/>
      <c r="H541" s="40"/>
    </row>
    <row r="542" spans="1:8" x14ac:dyDescent="0.2">
      <c r="A542" s="40" t="s">
        <v>273</v>
      </c>
      <c r="B542" s="40" t="s">
        <v>379</v>
      </c>
      <c r="C542" s="40" t="s">
        <v>380</v>
      </c>
      <c r="D542" s="40" t="s">
        <v>381</v>
      </c>
      <c r="E542" s="40" t="s">
        <v>379</v>
      </c>
      <c r="F542" s="40" t="s">
        <v>257</v>
      </c>
      <c r="G542" s="40">
        <v>73</v>
      </c>
      <c r="H542" s="40"/>
    </row>
    <row r="543" spans="1:8" x14ac:dyDescent="0.2">
      <c r="A543" s="40" t="s">
        <v>612</v>
      </c>
      <c r="B543" s="40" t="s">
        <v>379</v>
      </c>
      <c r="C543" s="40" t="s">
        <v>380</v>
      </c>
      <c r="D543" s="40" t="s">
        <v>381</v>
      </c>
      <c r="E543" s="40" t="s">
        <v>379</v>
      </c>
      <c r="F543" s="40"/>
      <c r="G543" s="40"/>
      <c r="H543" s="40"/>
    </row>
    <row r="544" spans="1:8" x14ac:dyDescent="0.2">
      <c r="A544" s="40" t="s">
        <v>267</v>
      </c>
      <c r="B544" s="40" t="s">
        <v>379</v>
      </c>
      <c r="C544" s="40" t="s">
        <v>380</v>
      </c>
      <c r="D544" s="40" t="s">
        <v>381</v>
      </c>
      <c r="E544" s="40" t="s">
        <v>379</v>
      </c>
      <c r="F544" s="40"/>
      <c r="G544" s="40"/>
      <c r="H544" s="40"/>
    </row>
    <row r="545" spans="1:8" x14ac:dyDescent="0.2">
      <c r="A545" s="40" t="s">
        <v>118</v>
      </c>
      <c r="B545" s="40" t="s">
        <v>379</v>
      </c>
      <c r="C545" s="40" t="s">
        <v>380</v>
      </c>
      <c r="D545" s="40" t="s">
        <v>381</v>
      </c>
      <c r="E545" s="40" t="s">
        <v>379</v>
      </c>
      <c r="F545" s="40" t="s">
        <v>421</v>
      </c>
      <c r="G545" s="40">
        <v>14</v>
      </c>
      <c r="H545" s="40"/>
    </row>
    <row r="546" spans="1:8" x14ac:dyDescent="0.2">
      <c r="A546" s="40" t="s">
        <v>303</v>
      </c>
      <c r="B546" s="40" t="s">
        <v>379</v>
      </c>
      <c r="C546" s="40" t="s">
        <v>380</v>
      </c>
      <c r="D546" s="40" t="s">
        <v>381</v>
      </c>
      <c r="E546" s="40" t="s">
        <v>379</v>
      </c>
      <c r="F546" s="40" t="s">
        <v>284</v>
      </c>
      <c r="G546" s="40">
        <v>77</v>
      </c>
      <c r="H546" s="40"/>
    </row>
    <row r="547" spans="1:8" x14ac:dyDescent="0.2">
      <c r="A547" s="40" t="s">
        <v>295</v>
      </c>
      <c r="B547" s="40" t="s">
        <v>379</v>
      </c>
      <c r="C547" s="40" t="s">
        <v>380</v>
      </c>
      <c r="D547" s="40" t="s">
        <v>381</v>
      </c>
      <c r="E547" s="40" t="s">
        <v>379</v>
      </c>
      <c r="F547" s="40" t="s">
        <v>284</v>
      </c>
      <c r="G547" s="40">
        <v>33</v>
      </c>
      <c r="H547" s="40"/>
    </row>
    <row r="548" spans="1:8" x14ac:dyDescent="0.2">
      <c r="A548" s="40" t="s">
        <v>249</v>
      </c>
      <c r="B548" s="40" t="s">
        <v>379</v>
      </c>
      <c r="C548" s="40" t="s">
        <v>380</v>
      </c>
      <c r="D548" s="40" t="s">
        <v>381</v>
      </c>
      <c r="E548" s="40" t="s">
        <v>379</v>
      </c>
      <c r="F548" s="40"/>
      <c r="G548" s="40"/>
      <c r="H548" s="40"/>
    </row>
    <row r="549" spans="1:8" x14ac:dyDescent="0.2">
      <c r="A549" s="40" t="s">
        <v>613</v>
      </c>
      <c r="B549" s="40" t="s">
        <v>379</v>
      </c>
      <c r="C549" s="40" t="s">
        <v>380</v>
      </c>
      <c r="D549" s="40" t="s">
        <v>381</v>
      </c>
      <c r="E549" s="40" t="s">
        <v>379</v>
      </c>
      <c r="F549" s="40" t="s">
        <v>52</v>
      </c>
      <c r="G549" s="40">
        <v>99</v>
      </c>
      <c r="H549" s="40"/>
    </row>
    <row r="550" spans="1:8" x14ac:dyDescent="0.2">
      <c r="A550" s="40" t="s">
        <v>129</v>
      </c>
      <c r="B550" s="40" t="s">
        <v>379</v>
      </c>
      <c r="C550" s="40" t="s">
        <v>380</v>
      </c>
      <c r="D550" s="40" t="s">
        <v>381</v>
      </c>
      <c r="E550" s="40" t="s">
        <v>379</v>
      </c>
      <c r="F550" s="40" t="s">
        <v>52</v>
      </c>
      <c r="G550" s="40">
        <v>26</v>
      </c>
      <c r="H550" s="40"/>
    </row>
    <row r="551" spans="1:8" x14ac:dyDescent="0.2">
      <c r="A551" s="40" t="s">
        <v>614</v>
      </c>
      <c r="B551" s="40" t="s">
        <v>379</v>
      </c>
      <c r="C551" s="40" t="s">
        <v>380</v>
      </c>
      <c r="D551" s="40" t="s">
        <v>381</v>
      </c>
      <c r="E551" s="40" t="s">
        <v>379</v>
      </c>
      <c r="F551" s="40"/>
      <c r="G551" s="40"/>
      <c r="H551" s="40"/>
    </row>
    <row r="552" spans="1:8" x14ac:dyDescent="0.2">
      <c r="A552" s="40" t="s">
        <v>210</v>
      </c>
      <c r="B552" s="40" t="s">
        <v>379</v>
      </c>
      <c r="C552" s="40" t="s">
        <v>380</v>
      </c>
      <c r="D552" s="40" t="s">
        <v>381</v>
      </c>
      <c r="E552" s="40" t="s">
        <v>379</v>
      </c>
      <c r="F552" s="40" t="s">
        <v>197</v>
      </c>
      <c r="G552" s="40">
        <v>57</v>
      </c>
      <c r="H552" s="40"/>
    </row>
    <row r="553" spans="1:8" x14ac:dyDescent="0.2">
      <c r="A553" s="40" t="s">
        <v>355</v>
      </c>
      <c r="B553" s="40" t="s">
        <v>379</v>
      </c>
      <c r="C553" s="40" t="s">
        <v>380</v>
      </c>
      <c r="D553" s="40" t="s">
        <v>381</v>
      </c>
      <c r="E553" s="40" t="s">
        <v>379</v>
      </c>
      <c r="F553" s="40"/>
      <c r="G553" s="40"/>
      <c r="H553" s="40"/>
    </row>
    <row r="554" spans="1:8" x14ac:dyDescent="0.2">
      <c r="A554" s="40" t="s">
        <v>615</v>
      </c>
      <c r="B554" s="40" t="s">
        <v>379</v>
      </c>
      <c r="C554" s="40" t="s">
        <v>380</v>
      </c>
      <c r="D554" s="40" t="s">
        <v>381</v>
      </c>
      <c r="E554" s="40" t="s">
        <v>379</v>
      </c>
      <c r="F554" s="40"/>
      <c r="G554" s="40"/>
      <c r="H554" s="40"/>
    </row>
    <row r="555" spans="1:8" x14ac:dyDescent="0.2">
      <c r="A555" s="40" t="s">
        <v>616</v>
      </c>
      <c r="B555" s="40" t="s">
        <v>379</v>
      </c>
      <c r="C555" s="40" t="s">
        <v>380</v>
      </c>
      <c r="D555" s="40" t="s">
        <v>381</v>
      </c>
      <c r="E555" s="40" t="s">
        <v>379</v>
      </c>
      <c r="F555" s="40"/>
      <c r="G555" s="40"/>
      <c r="H555" s="40"/>
    </row>
    <row r="556" spans="1:8" x14ac:dyDescent="0.2">
      <c r="A556" s="40" t="s">
        <v>617</v>
      </c>
      <c r="B556" s="40" t="s">
        <v>379</v>
      </c>
      <c r="C556" s="40" t="s">
        <v>380</v>
      </c>
      <c r="D556" s="40" t="s">
        <v>381</v>
      </c>
      <c r="E556" s="40" t="s">
        <v>379</v>
      </c>
      <c r="F556" s="40"/>
      <c r="G556" s="40"/>
      <c r="H556" s="40"/>
    </row>
    <row r="557" spans="1:8" x14ac:dyDescent="0.2">
      <c r="A557" s="40" t="s">
        <v>154</v>
      </c>
      <c r="B557" s="40" t="s">
        <v>379</v>
      </c>
      <c r="C557" s="40" t="s">
        <v>380</v>
      </c>
      <c r="D557" s="40" t="s">
        <v>381</v>
      </c>
      <c r="E557" s="40" t="s">
        <v>379</v>
      </c>
      <c r="F557" s="40"/>
      <c r="G557" s="40"/>
      <c r="H557" s="40"/>
    </row>
    <row r="558" spans="1:8" x14ac:dyDescent="0.2">
      <c r="A558" s="40" t="s">
        <v>618</v>
      </c>
      <c r="B558" s="40" t="s">
        <v>379</v>
      </c>
      <c r="C558" s="40" t="s">
        <v>380</v>
      </c>
      <c r="D558" s="40" t="s">
        <v>381</v>
      </c>
      <c r="E558" s="40" t="s">
        <v>379</v>
      </c>
      <c r="F558" s="40" t="s">
        <v>138</v>
      </c>
      <c r="G558" s="40">
        <v>55</v>
      </c>
      <c r="H558" s="40"/>
    </row>
    <row r="559" spans="1:8" x14ac:dyDescent="0.2">
      <c r="A559" s="40" t="s">
        <v>619</v>
      </c>
      <c r="B559" s="40" t="s">
        <v>379</v>
      </c>
      <c r="C559" s="40" t="s">
        <v>380</v>
      </c>
      <c r="D559" s="40" t="s">
        <v>381</v>
      </c>
      <c r="E559" s="40" t="s">
        <v>379</v>
      </c>
      <c r="F559" s="40" t="s">
        <v>237</v>
      </c>
      <c r="G559" s="40">
        <v>6</v>
      </c>
      <c r="H559" s="40"/>
    </row>
    <row r="560" spans="1:8" x14ac:dyDescent="0.2">
      <c r="A560" s="40" t="s">
        <v>236</v>
      </c>
      <c r="B560" s="40" t="s">
        <v>379</v>
      </c>
      <c r="C560" s="40" t="s">
        <v>380</v>
      </c>
      <c r="D560" s="40" t="s">
        <v>381</v>
      </c>
      <c r="E560" s="40" t="s">
        <v>379</v>
      </c>
      <c r="F560" s="40"/>
      <c r="G560" s="40"/>
      <c r="H560" s="40"/>
    </row>
    <row r="561" spans="1:8" x14ac:dyDescent="0.2">
      <c r="A561" s="40" t="s">
        <v>620</v>
      </c>
      <c r="B561" s="40" t="s">
        <v>379</v>
      </c>
      <c r="C561" s="40" t="s">
        <v>380</v>
      </c>
      <c r="D561" s="40" t="s">
        <v>381</v>
      </c>
      <c r="E561" s="40" t="s">
        <v>379</v>
      </c>
      <c r="F561" s="40"/>
      <c r="G561" s="40"/>
      <c r="H561" s="40"/>
    </row>
    <row r="562" spans="1:8" x14ac:dyDescent="0.2">
      <c r="A562" s="40" t="s">
        <v>621</v>
      </c>
      <c r="B562" s="40" t="s">
        <v>379</v>
      </c>
      <c r="C562" s="40" t="s">
        <v>380</v>
      </c>
      <c r="D562" s="40" t="s">
        <v>381</v>
      </c>
      <c r="E562" s="40" t="s">
        <v>379</v>
      </c>
      <c r="F562" s="40"/>
      <c r="G562" s="40"/>
      <c r="H562" s="40"/>
    </row>
    <row r="563" spans="1:8" x14ac:dyDescent="0.2">
      <c r="A563" s="40" t="s">
        <v>620</v>
      </c>
      <c r="B563" s="40" t="s">
        <v>379</v>
      </c>
      <c r="C563" s="40" t="s">
        <v>380</v>
      </c>
      <c r="D563" s="40" t="s">
        <v>381</v>
      </c>
      <c r="E563" s="40" t="s">
        <v>379</v>
      </c>
      <c r="F563" s="40"/>
      <c r="G563" s="40"/>
      <c r="H563" s="40"/>
    </row>
    <row r="564" spans="1:8" x14ac:dyDescent="0.2">
      <c r="A564" s="40" t="s">
        <v>621</v>
      </c>
      <c r="B564" s="40" t="s">
        <v>379</v>
      </c>
      <c r="C564" s="40" t="s">
        <v>380</v>
      </c>
      <c r="D564" s="40" t="s">
        <v>381</v>
      </c>
      <c r="E564" s="40" t="s">
        <v>379</v>
      </c>
      <c r="F564" s="40"/>
      <c r="G564" s="40"/>
      <c r="H564" s="40"/>
    </row>
    <row r="565" spans="1:8" x14ac:dyDescent="0.2">
      <c r="A565" s="40" t="s">
        <v>621</v>
      </c>
      <c r="B565" s="40" t="s">
        <v>379</v>
      </c>
      <c r="C565" s="40" t="s">
        <v>380</v>
      </c>
      <c r="D565" s="40" t="s">
        <v>381</v>
      </c>
      <c r="E565" s="40" t="s">
        <v>379</v>
      </c>
      <c r="F565" s="40"/>
      <c r="G565" s="40"/>
      <c r="H565" s="40"/>
    </row>
    <row r="566" spans="1:8" x14ac:dyDescent="0.2">
      <c r="A566" s="40" t="s">
        <v>620</v>
      </c>
      <c r="B566" s="40" t="s">
        <v>379</v>
      </c>
      <c r="C566" s="40" t="s">
        <v>380</v>
      </c>
      <c r="D566" s="40" t="s">
        <v>381</v>
      </c>
      <c r="E566" s="40" t="s">
        <v>379</v>
      </c>
      <c r="F566" s="40"/>
      <c r="G566" s="40"/>
      <c r="H566" s="40"/>
    </row>
    <row r="567" spans="1:8" x14ac:dyDescent="0.2">
      <c r="A567" s="40" t="s">
        <v>621</v>
      </c>
      <c r="B567" s="40" t="s">
        <v>379</v>
      </c>
      <c r="C567" s="40" t="s">
        <v>380</v>
      </c>
      <c r="D567" s="40" t="s">
        <v>381</v>
      </c>
      <c r="E567" s="40" t="s">
        <v>379</v>
      </c>
      <c r="F567" s="40"/>
      <c r="G567" s="40"/>
      <c r="H567" s="40"/>
    </row>
    <row r="568" spans="1:8" x14ac:dyDescent="0.2">
      <c r="A568" s="40" t="s">
        <v>621</v>
      </c>
      <c r="B568" s="40" t="s">
        <v>379</v>
      </c>
      <c r="C568" s="40" t="s">
        <v>380</v>
      </c>
      <c r="D568" s="40" t="s">
        <v>381</v>
      </c>
      <c r="E568" s="40" t="s">
        <v>379</v>
      </c>
      <c r="F568" s="40"/>
      <c r="G568" s="40"/>
      <c r="H568" s="40"/>
    </row>
    <row r="569" spans="1:8" x14ac:dyDescent="0.2">
      <c r="A569" s="40" t="s">
        <v>621</v>
      </c>
      <c r="B569" s="40" t="s">
        <v>379</v>
      </c>
      <c r="C569" s="40" t="s">
        <v>380</v>
      </c>
      <c r="D569" s="40" t="s">
        <v>381</v>
      </c>
      <c r="E569" s="40" t="s">
        <v>379</v>
      </c>
      <c r="F569" s="40"/>
      <c r="G569" s="40"/>
      <c r="H569" s="40"/>
    </row>
    <row r="570" spans="1:8" x14ac:dyDescent="0.2">
      <c r="A570" s="40" t="s">
        <v>620</v>
      </c>
      <c r="B570" s="40" t="s">
        <v>379</v>
      </c>
      <c r="C570" s="40" t="s">
        <v>380</v>
      </c>
      <c r="D570" s="40" t="s">
        <v>381</v>
      </c>
      <c r="E570" s="40" t="s">
        <v>379</v>
      </c>
      <c r="F570" s="40"/>
      <c r="G570" s="40"/>
      <c r="H570" s="40"/>
    </row>
    <row r="571" spans="1:8" x14ac:dyDescent="0.2">
      <c r="A571" s="40" t="s">
        <v>622</v>
      </c>
      <c r="B571" s="40" t="s">
        <v>379</v>
      </c>
      <c r="C571" s="40" t="s">
        <v>380</v>
      </c>
      <c r="D571" s="40" t="s">
        <v>381</v>
      </c>
      <c r="E571" s="40" t="s">
        <v>379</v>
      </c>
      <c r="F571" s="40"/>
      <c r="G571" s="40"/>
      <c r="H571" s="40"/>
    </row>
    <row r="572" spans="1:8" x14ac:dyDescent="0.2">
      <c r="A572" s="40" t="s">
        <v>614</v>
      </c>
      <c r="B572" s="40" t="s">
        <v>379</v>
      </c>
      <c r="C572" s="40" t="s">
        <v>380</v>
      </c>
      <c r="D572" s="40" t="s">
        <v>381</v>
      </c>
      <c r="E572" s="40" t="s">
        <v>379</v>
      </c>
      <c r="F572" s="40"/>
      <c r="G572" s="40"/>
      <c r="H572" s="40"/>
    </row>
    <row r="573" spans="1:8" x14ac:dyDescent="0.2">
      <c r="A573" s="40" t="s">
        <v>621</v>
      </c>
      <c r="B573" s="40" t="s">
        <v>379</v>
      </c>
      <c r="C573" s="40" t="s">
        <v>380</v>
      </c>
      <c r="D573" s="40" t="s">
        <v>381</v>
      </c>
      <c r="E573" s="40" t="s">
        <v>379</v>
      </c>
      <c r="F573" s="40"/>
      <c r="G573" s="40"/>
      <c r="H573" s="40"/>
    </row>
    <row r="574" spans="1:8" x14ac:dyDescent="0.2">
      <c r="A574" s="40" t="s">
        <v>623</v>
      </c>
      <c r="B574" s="40" t="s">
        <v>379</v>
      </c>
      <c r="C574" s="40" t="s">
        <v>380</v>
      </c>
      <c r="D574" s="40" t="s">
        <v>381</v>
      </c>
      <c r="E574" s="40" t="s">
        <v>379</v>
      </c>
      <c r="F574" s="40"/>
      <c r="G574" s="40"/>
      <c r="H574" s="40"/>
    </row>
    <row r="575" spans="1:8" x14ac:dyDescent="0.2">
      <c r="A575" s="40" t="s">
        <v>623</v>
      </c>
      <c r="B575" s="40" t="s">
        <v>379</v>
      </c>
      <c r="C575" s="40" t="s">
        <v>380</v>
      </c>
      <c r="D575" s="40" t="s">
        <v>381</v>
      </c>
      <c r="E575" s="40" t="s">
        <v>379</v>
      </c>
      <c r="F575" s="40"/>
      <c r="G575" s="40"/>
      <c r="H575" s="40"/>
    </row>
    <row r="576" spans="1:8" x14ac:dyDescent="0.2">
      <c r="A576" s="40" t="s">
        <v>624</v>
      </c>
      <c r="B576" s="40" t="s">
        <v>379</v>
      </c>
      <c r="C576" s="40" t="s">
        <v>380</v>
      </c>
      <c r="D576" s="40" t="s">
        <v>381</v>
      </c>
      <c r="E576" s="40" t="s">
        <v>379</v>
      </c>
      <c r="F576" s="40"/>
      <c r="G576" s="40"/>
      <c r="H576" s="40"/>
    </row>
    <row r="577" spans="1:8" x14ac:dyDescent="0.2">
      <c r="A577" s="40" t="s">
        <v>625</v>
      </c>
      <c r="B577" s="40" t="s">
        <v>379</v>
      </c>
      <c r="C577" s="40" t="s">
        <v>380</v>
      </c>
      <c r="D577" s="40" t="s">
        <v>381</v>
      </c>
      <c r="E577" s="40" t="s">
        <v>379</v>
      </c>
      <c r="F577" s="40"/>
      <c r="G577" s="40"/>
      <c r="H577" s="40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</vt:i4>
      </vt:variant>
    </vt:vector>
  </HeadingPairs>
  <TitlesOfParts>
    <vt:vector size="6" baseType="lpstr">
      <vt:lpstr>Vstupní informace</vt:lpstr>
      <vt:lpstr>Zápis</vt:lpstr>
      <vt:lpstr>Seznam hráčů</vt:lpstr>
      <vt:lpstr>2. Liga</vt:lpstr>
      <vt:lpstr>All players</vt:lpstr>
      <vt:lpstr>Zápis!Oblast_tisku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Tomáš Holub</cp:lastModifiedBy>
  <cp:lastPrinted>2022-07-11T11:32:12Z</cp:lastPrinted>
  <dcterms:modified xsi:type="dcterms:W3CDTF">2022-07-25T05:44:27Z</dcterms:modified>
</cp:coreProperties>
</file>